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av\OneDrive\Dokumenty\Kometa 2023_2024\"/>
    </mc:Choice>
  </mc:AlternateContent>
  <xr:revisionPtr revIDLastSave="0" documentId="8_{95D7B47E-FACC-456D-B08E-E74F4B7CDA40}" xr6:coauthVersionLast="47" xr6:coauthVersionMax="47" xr10:uidLastSave="{00000000-0000-0000-0000-000000000000}"/>
  <bookViews>
    <workbookView xWindow="390" yWindow="390" windowWidth="27000" windowHeight="12390" tabRatio="916" activeTab="4" xr2:uid="{EDEFA3B5-44D6-4D8E-BA7E-C2BA55F0A776}"/>
  </bookViews>
  <sheets>
    <sheet name="zadání" sheetId="1" r:id="rId1"/>
    <sheet name="tab tisk" sheetId="80" r:id="rId2"/>
    <sheet name="výsledky" sheetId="81" r:id="rId3"/>
    <sheet name="rozpis utkání" sheetId="79" r:id="rId4"/>
    <sheet name="tab výpočet" sheetId="82" r:id="rId5"/>
    <sheet name="z1" sheetId="25" r:id="rId6"/>
    <sheet name="z2" sheetId="26" r:id="rId7"/>
    <sheet name="z3" sheetId="28" r:id="rId8"/>
    <sheet name="z4" sheetId="27" r:id="rId9"/>
    <sheet name="z5" sheetId="30" r:id="rId10"/>
    <sheet name="z6" sheetId="29" r:id="rId11"/>
    <sheet name="z7" sheetId="31" r:id="rId12"/>
    <sheet name="z8" sheetId="32" r:id="rId13"/>
    <sheet name="z9" sheetId="33" r:id="rId14"/>
    <sheet name="z10" sheetId="34" r:id="rId15"/>
  </sheets>
  <definedNames>
    <definedName name="_xlnm.Print_Area" localSheetId="2">výsledky!$A$1:$U$12</definedName>
    <definedName name="_xlnm.Print_Area" localSheetId="0">zadání!$A$1:$E$6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79" l="1"/>
  <c r="E11" i="79"/>
  <c r="D11" i="79"/>
  <c r="C11" i="79"/>
  <c r="B11" i="79"/>
  <c r="F10" i="79"/>
  <c r="E10" i="79"/>
  <c r="D10" i="79"/>
  <c r="C10" i="79"/>
  <c r="B10" i="79"/>
  <c r="F9" i="79"/>
  <c r="E9" i="79"/>
  <c r="D9" i="79"/>
  <c r="C9" i="79"/>
  <c r="B9" i="79"/>
  <c r="F8" i="79"/>
  <c r="E8" i="79"/>
  <c r="D8" i="79"/>
  <c r="C8" i="79"/>
  <c r="B8" i="79"/>
  <c r="F7" i="79"/>
  <c r="E7" i="79"/>
  <c r="D7" i="79"/>
  <c r="C7" i="79"/>
  <c r="B7" i="79"/>
  <c r="F6" i="79"/>
  <c r="E6" i="79"/>
  <c r="D6" i="79"/>
  <c r="C6" i="79"/>
  <c r="B6" i="79"/>
  <c r="F5" i="79"/>
  <c r="E5" i="79"/>
  <c r="D5" i="79"/>
  <c r="C5" i="79"/>
  <c r="B5" i="79"/>
  <c r="F4" i="79"/>
  <c r="E4" i="79"/>
  <c r="D4" i="79"/>
  <c r="C4" i="79"/>
  <c r="B4" i="79"/>
  <c r="F3" i="79"/>
  <c r="E3" i="79"/>
  <c r="D3" i="79"/>
  <c r="C3" i="79"/>
  <c r="B3" i="79"/>
  <c r="F2" i="79"/>
  <c r="E2" i="79"/>
  <c r="D2" i="79"/>
  <c r="C2" i="79"/>
  <c r="B2" i="79"/>
  <c r="A2" i="80"/>
  <c r="A2" i="82"/>
  <c r="AY2" i="32"/>
  <c r="AY2" i="33"/>
  <c r="AY2" i="34"/>
  <c r="AY2" i="31"/>
  <c r="AY2" i="26"/>
  <c r="AY2" i="28"/>
  <c r="AY2" i="27"/>
  <c r="AY2" i="30"/>
  <c r="AY2" i="25"/>
  <c r="AY2" i="29"/>
  <c r="AR2" i="26"/>
  <c r="AR2" i="28"/>
  <c r="AR2" i="27"/>
  <c r="AR2" i="30"/>
  <c r="AR2" i="29"/>
  <c r="AR2" i="31"/>
  <c r="AR2" i="32"/>
  <c r="AR2" i="33"/>
  <c r="AR2" i="34"/>
  <c r="AR2" i="25"/>
  <c r="P4" i="26"/>
  <c r="P4" i="28"/>
  <c r="P4" i="27"/>
  <c r="P4" i="30"/>
  <c r="P4" i="29"/>
  <c r="P4" i="31"/>
  <c r="P4" i="32"/>
  <c r="P4" i="33"/>
  <c r="P4" i="34"/>
  <c r="P4" i="25"/>
  <c r="E12" i="81"/>
  <c r="D12" i="81"/>
  <c r="B12" i="81"/>
  <c r="E11" i="81"/>
  <c r="D11" i="81"/>
  <c r="B11" i="81"/>
  <c r="E10" i="81"/>
  <c r="D10" i="81"/>
  <c r="B10" i="81"/>
  <c r="E9" i="81"/>
  <c r="D9" i="81"/>
  <c r="B9" i="81"/>
  <c r="E8" i="81"/>
  <c r="D8" i="81"/>
  <c r="B8" i="81"/>
  <c r="E7" i="81"/>
  <c r="D7" i="81"/>
  <c r="B7" i="81"/>
  <c r="E6" i="81"/>
  <c r="D6" i="81"/>
  <c r="B6" i="81"/>
  <c r="E5" i="81"/>
  <c r="D5" i="81"/>
  <c r="B5" i="81"/>
  <c r="E4" i="81"/>
  <c r="D4" i="81"/>
  <c r="B4" i="81"/>
  <c r="E3" i="81"/>
  <c r="D3" i="81"/>
  <c r="B3" i="81"/>
  <c r="B12" i="82"/>
  <c r="AB12" i="82" s="1"/>
  <c r="B10" i="82"/>
  <c r="AB10" i="82" s="1"/>
  <c r="B8" i="82"/>
  <c r="AB8" i="82" s="1"/>
  <c r="B6" i="82"/>
  <c r="AB6" i="82" s="1"/>
  <c r="B4" i="82"/>
  <c r="AB4" i="82" s="1"/>
  <c r="P2" i="82"/>
  <c r="M2" i="82"/>
  <c r="J2" i="82"/>
  <c r="G2" i="82"/>
  <c r="D2" i="82"/>
  <c r="AE12" i="81"/>
  <c r="Z12" i="81"/>
  <c r="X12" i="81"/>
  <c r="V12" i="81"/>
  <c r="L12" i="81"/>
  <c r="J12" i="81"/>
  <c r="I12" i="81"/>
  <c r="G12" i="81"/>
  <c r="AE11" i="81"/>
  <c r="Z11" i="81"/>
  <c r="X11" i="81"/>
  <c r="V11" i="81"/>
  <c r="L11" i="81"/>
  <c r="J11" i="81"/>
  <c r="I11" i="81"/>
  <c r="G11" i="81"/>
  <c r="AE10" i="81"/>
  <c r="Z10" i="81"/>
  <c r="X10" i="81"/>
  <c r="V10" i="81"/>
  <c r="L10" i="81"/>
  <c r="J10" i="81"/>
  <c r="I10" i="81"/>
  <c r="G10" i="81"/>
  <c r="AE9" i="81"/>
  <c r="Z9" i="81"/>
  <c r="X9" i="81"/>
  <c r="V9" i="81"/>
  <c r="L9" i="81"/>
  <c r="J9" i="81"/>
  <c r="I9" i="81"/>
  <c r="G9" i="81"/>
  <c r="AE8" i="81"/>
  <c r="Z8" i="81"/>
  <c r="X8" i="81"/>
  <c r="V8" i="81"/>
  <c r="L8" i="81"/>
  <c r="J8" i="81"/>
  <c r="I8" i="81"/>
  <c r="G8" i="81"/>
  <c r="AE7" i="81"/>
  <c r="Z7" i="81"/>
  <c r="X7" i="81"/>
  <c r="V7" i="81"/>
  <c r="L7" i="81"/>
  <c r="J7" i="81"/>
  <c r="I7" i="81"/>
  <c r="G7" i="81"/>
  <c r="AE6" i="81"/>
  <c r="Z6" i="81"/>
  <c r="X6" i="81"/>
  <c r="V6" i="81"/>
  <c r="L6" i="81"/>
  <c r="J6" i="81"/>
  <c r="I6" i="81"/>
  <c r="G6" i="81"/>
  <c r="AE5" i="81"/>
  <c r="Z5" i="81"/>
  <c r="X5" i="81"/>
  <c r="V5" i="81"/>
  <c r="L5" i="81"/>
  <c r="J5" i="81"/>
  <c r="I5" i="81"/>
  <c r="G5" i="81"/>
  <c r="AE4" i="81"/>
  <c r="Z4" i="81"/>
  <c r="X4" i="81"/>
  <c r="V4" i="81"/>
  <c r="L4" i="81"/>
  <c r="J4" i="81"/>
  <c r="I4" i="81"/>
  <c r="G4" i="81"/>
  <c r="AE3" i="81"/>
  <c r="Z3" i="81"/>
  <c r="X3" i="81"/>
  <c r="V3" i="81"/>
  <c r="L3" i="81"/>
  <c r="J3" i="81"/>
  <c r="I3" i="81"/>
  <c r="G3" i="81"/>
  <c r="R11" i="82" l="1"/>
  <c r="P11" i="82"/>
  <c r="R10" i="82"/>
  <c r="P10" i="82"/>
  <c r="R9" i="82"/>
  <c r="P9" i="82"/>
  <c r="O9" i="82"/>
  <c r="M9" i="82"/>
  <c r="R8" i="82"/>
  <c r="P8" i="82"/>
  <c r="O8" i="82"/>
  <c r="M8" i="82"/>
  <c r="R7" i="82"/>
  <c r="P7" i="82"/>
  <c r="O7" i="82"/>
  <c r="M7" i="82"/>
  <c r="L7" i="82"/>
  <c r="J7" i="82"/>
  <c r="R6" i="82"/>
  <c r="P6" i="82"/>
  <c r="O6" i="82"/>
  <c r="M6" i="82"/>
  <c r="L6" i="82"/>
  <c r="J6" i="82"/>
  <c r="R5" i="82"/>
  <c r="P5" i="82"/>
  <c r="O5" i="82"/>
  <c r="M5" i="82"/>
  <c r="L5" i="82"/>
  <c r="J5" i="82"/>
  <c r="I5" i="82"/>
  <c r="G5" i="82"/>
  <c r="R4" i="82"/>
  <c r="P4" i="82"/>
  <c r="O4" i="82"/>
  <c r="M4" i="82"/>
  <c r="L4" i="82"/>
  <c r="J4" i="82"/>
  <c r="I4" i="82"/>
  <c r="G4" i="82"/>
  <c r="AG3" i="81"/>
  <c r="AA3" i="81"/>
  <c r="AF3" i="81"/>
  <c r="AB3" i="81"/>
  <c r="AI3" i="81"/>
  <c r="AC3" i="81"/>
  <c r="AH3" i="81"/>
  <c r="AD3" i="81"/>
  <c r="M13" i="82"/>
  <c r="O13" i="82"/>
  <c r="M12" i="82"/>
  <c r="O12" i="82"/>
  <c r="AG4" i="81"/>
  <c r="AA4" i="81"/>
  <c r="L12" i="82" s="1"/>
  <c r="AF4" i="81"/>
  <c r="AB4" i="81"/>
  <c r="J12" i="82" s="1"/>
  <c r="AI4" i="81"/>
  <c r="AC4" i="81"/>
  <c r="L13" i="82" s="1"/>
  <c r="AH4" i="81"/>
  <c r="AD4" i="81"/>
  <c r="J13" i="82" s="1"/>
  <c r="AG5" i="81"/>
  <c r="G10" i="82" s="1"/>
  <c r="AA5" i="81"/>
  <c r="AF5" i="81"/>
  <c r="I10" i="82" s="1"/>
  <c r="AB5" i="81"/>
  <c r="AI5" i="81"/>
  <c r="G11" i="82" s="1"/>
  <c r="AC5" i="81"/>
  <c r="AH5" i="81"/>
  <c r="I11" i="82" s="1"/>
  <c r="AD5" i="81"/>
  <c r="AG6" i="81"/>
  <c r="D12" i="82" s="1"/>
  <c r="AA6" i="81"/>
  <c r="AF6" i="81"/>
  <c r="F12" i="82" s="1"/>
  <c r="AB6" i="81"/>
  <c r="AI6" i="81"/>
  <c r="D13" i="82" s="1"/>
  <c r="AC6" i="81"/>
  <c r="AH6" i="81"/>
  <c r="F13" i="82" s="1"/>
  <c r="AD6" i="81"/>
  <c r="AG7" i="81"/>
  <c r="J10" i="82" s="1"/>
  <c r="AA7" i="81"/>
  <c r="AF7" i="81"/>
  <c r="L10" i="82" s="1"/>
  <c r="AB7" i="81"/>
  <c r="AI7" i="81"/>
  <c r="J11" i="82" s="1"/>
  <c r="AC7" i="81"/>
  <c r="AH7" i="81"/>
  <c r="L11" i="82" s="1"/>
  <c r="AD7" i="81"/>
  <c r="AG8" i="81"/>
  <c r="AA8" i="81"/>
  <c r="I12" i="82" s="1"/>
  <c r="AF8" i="81"/>
  <c r="AB8" i="81"/>
  <c r="G12" i="82" s="1"/>
  <c r="AI8" i="81"/>
  <c r="AC8" i="81"/>
  <c r="I13" i="82" s="1"/>
  <c r="AH8" i="81"/>
  <c r="AD8" i="81"/>
  <c r="G13" i="82" s="1"/>
  <c r="AG9" i="81"/>
  <c r="AA9" i="81"/>
  <c r="F10" i="82" s="1"/>
  <c r="U10" i="82" s="1"/>
  <c r="AF9" i="81"/>
  <c r="AB9" i="81"/>
  <c r="D10" i="82" s="1"/>
  <c r="AI9" i="81"/>
  <c r="AC9" i="81"/>
  <c r="F11" i="82" s="1"/>
  <c r="U11" i="82" s="1"/>
  <c r="AH9" i="81"/>
  <c r="AD9" i="81"/>
  <c r="D11" i="82" s="1"/>
  <c r="S11" i="82" s="1"/>
  <c r="AG10" i="81"/>
  <c r="AA10" i="81"/>
  <c r="AF10" i="81"/>
  <c r="AB10" i="81"/>
  <c r="G8" i="82" s="1"/>
  <c r="AI10" i="81"/>
  <c r="AC10" i="81"/>
  <c r="I9" i="82" s="1"/>
  <c r="AH10" i="81"/>
  <c r="AD10" i="81"/>
  <c r="G9" i="82" s="1"/>
  <c r="AG11" i="81"/>
  <c r="D8" i="82" s="1"/>
  <c r="AA11" i="81"/>
  <c r="AF11" i="81"/>
  <c r="AB11" i="81"/>
  <c r="AI11" i="81"/>
  <c r="D9" i="82" s="1"/>
  <c r="S9" i="82" s="1"/>
  <c r="AC11" i="81"/>
  <c r="AH11" i="81"/>
  <c r="F9" i="82" s="1"/>
  <c r="U9" i="82" s="1"/>
  <c r="AD11" i="81"/>
  <c r="AG12" i="81"/>
  <c r="AA12" i="81"/>
  <c r="S4" i="82" s="1"/>
  <c r="AF12" i="81"/>
  <c r="AB12" i="81"/>
  <c r="AI12" i="81"/>
  <c r="AC12" i="81"/>
  <c r="S5" i="82" s="1"/>
  <c r="AH12" i="81"/>
  <c r="AD12" i="81"/>
  <c r="D7" i="82" l="1"/>
  <c r="S7" i="82" s="1"/>
  <c r="U5" i="82"/>
  <c r="F7" i="82"/>
  <c r="U7" i="82" s="1"/>
  <c r="D6" i="82"/>
  <c r="S6" i="82" s="1"/>
  <c r="U4" i="82"/>
  <c r="F6" i="82"/>
  <c r="U6" i="82" s="1"/>
  <c r="V4" i="82"/>
  <c r="F8" i="82"/>
  <c r="X4" i="82"/>
  <c r="S8" i="82"/>
  <c r="X8" i="82"/>
  <c r="I8" i="82"/>
  <c r="V8" i="82" s="1"/>
  <c r="X6" i="82"/>
  <c r="V10" i="82"/>
  <c r="S10" i="82"/>
  <c r="X10" i="82"/>
  <c r="U13" i="82"/>
  <c r="S13" i="82"/>
  <c r="U12" i="82"/>
  <c r="V12" i="82"/>
  <c r="S12" i="82"/>
  <c r="X12" i="82"/>
  <c r="Y12" i="82" l="1"/>
  <c r="Y10" i="82"/>
  <c r="U8" i="82"/>
  <c r="Y8" i="82" s="1"/>
  <c r="Y4" i="82"/>
  <c r="V6" i="82"/>
  <c r="Y6" i="82" l="1"/>
  <c r="AA4" i="82"/>
  <c r="W4" i="82" s="1"/>
  <c r="Z4" i="82"/>
  <c r="AA8" i="82"/>
  <c r="W8" i="82" s="1"/>
  <c r="Z8" i="82"/>
  <c r="AA10" i="82"/>
  <c r="W10" i="82" s="1"/>
  <c r="Z10" i="82"/>
  <c r="AA12" i="82"/>
  <c r="W12" i="82" s="1"/>
  <c r="Z12" i="82"/>
  <c r="AA6" i="82" l="1"/>
  <c r="W6" i="82" s="1"/>
  <c r="Z6" i="82"/>
  <c r="F12" i="1" l="1"/>
  <c r="F12" i="81" s="1"/>
  <c r="Y12" i="81" s="1"/>
  <c r="F11" i="1"/>
  <c r="F11" i="81" s="1"/>
  <c r="Y11" i="81" s="1"/>
  <c r="F10" i="1"/>
  <c r="F10" i="81" s="1"/>
  <c r="W10" i="81" s="1"/>
  <c r="F9" i="1"/>
  <c r="F9" i="81" s="1"/>
  <c r="W9" i="81" s="1"/>
  <c r="F8" i="1"/>
  <c r="F8" i="81" s="1"/>
  <c r="W8" i="81" s="1"/>
  <c r="F7" i="1"/>
  <c r="F7" i="81" s="1"/>
  <c r="Y7" i="81" s="1"/>
  <c r="F6" i="1"/>
  <c r="F6" i="81" s="1"/>
  <c r="Y6" i="81" s="1"/>
  <c r="F5" i="1"/>
  <c r="F5" i="81" s="1"/>
  <c r="Y5" i="81" s="1"/>
  <c r="F4" i="1"/>
  <c r="F4" i="81" s="1"/>
  <c r="Y4" i="81" s="1"/>
  <c r="F3" i="1"/>
  <c r="F3" i="81" s="1"/>
  <c r="W3" i="81" s="1"/>
  <c r="C12" i="1"/>
  <c r="C12" i="81" s="1"/>
  <c r="W12" i="81" s="1"/>
  <c r="C11" i="1"/>
  <c r="C11" i="81" s="1"/>
  <c r="W11" i="81" s="1"/>
  <c r="C10" i="1"/>
  <c r="C10" i="81" s="1"/>
  <c r="Y10" i="81" s="1"/>
  <c r="C9" i="1"/>
  <c r="C9" i="81" s="1"/>
  <c r="Y9" i="81" s="1"/>
  <c r="C8" i="1"/>
  <c r="C8" i="81" s="1"/>
  <c r="Y8" i="81" s="1"/>
  <c r="C7" i="1"/>
  <c r="C7" i="81" s="1"/>
  <c r="W7" i="81" s="1"/>
  <c r="C6" i="1"/>
  <c r="C6" i="81" s="1"/>
  <c r="W6" i="81" s="1"/>
  <c r="C5" i="1"/>
  <c r="C5" i="81" s="1"/>
  <c r="W5" i="81" s="1"/>
  <c r="C4" i="1"/>
  <c r="C4" i="81" s="1"/>
  <c r="W4" i="81" s="1"/>
  <c r="X12" i="80"/>
  <c r="Y12" i="80" s="1"/>
  <c r="B12" i="80"/>
  <c r="AB12" i="80" s="1"/>
  <c r="X10" i="80"/>
  <c r="Y10" i="80" s="1"/>
  <c r="B10" i="80"/>
  <c r="AB10" i="80" s="1"/>
  <c r="X8" i="80"/>
  <c r="Y8" i="80" s="1"/>
  <c r="B8" i="80"/>
  <c r="AB8" i="80" s="1"/>
  <c r="X6" i="80"/>
  <c r="Y6" i="80" s="1"/>
  <c r="B6" i="80"/>
  <c r="AB6" i="80" s="1"/>
  <c r="X4" i="80"/>
  <c r="Y4" i="80" s="1"/>
  <c r="B4" i="80"/>
  <c r="AB4" i="80" s="1"/>
  <c r="P2" i="80"/>
  <c r="M2" i="80"/>
  <c r="J2" i="80"/>
  <c r="G2" i="80"/>
  <c r="D2" i="80"/>
  <c r="AA4" i="80" l="1"/>
  <c r="Z4" i="80"/>
  <c r="AA6" i="80"/>
  <c r="Z6" i="80"/>
  <c r="AA8" i="80"/>
  <c r="Z8" i="80"/>
  <c r="AA10" i="80"/>
  <c r="Z10" i="80"/>
  <c r="AA12" i="80"/>
  <c r="Z12" i="80"/>
  <c r="P3" i="34"/>
  <c r="F22" i="34" s="1"/>
  <c r="AB3" i="33"/>
  <c r="Q22" i="33" s="1"/>
  <c r="P3" i="33"/>
  <c r="F22" i="33" s="1"/>
  <c r="AB3" i="32"/>
  <c r="P3" i="32"/>
  <c r="AB3" i="31"/>
  <c r="Q22" i="31" s="1"/>
  <c r="P3" i="31"/>
  <c r="F22" i="31" s="1"/>
  <c r="AB3" i="30"/>
  <c r="Q22" i="30" s="1"/>
  <c r="AB3" i="27" l="1"/>
  <c r="AB3" i="29"/>
  <c r="AB3" i="34"/>
  <c r="Q22" i="34" s="1"/>
  <c r="F22" i="32"/>
  <c r="P3" i="29"/>
  <c r="F22" i="29" s="1"/>
  <c r="P3" i="27"/>
  <c r="Q22" i="27"/>
  <c r="Q22" i="32"/>
  <c r="Q22" i="29"/>
  <c r="F22" i="27"/>
  <c r="P3" i="30" l="1"/>
  <c r="F22" i="30" s="1"/>
  <c r="AB3" i="28"/>
  <c r="P3" i="28"/>
  <c r="AB3" i="26"/>
  <c r="P3" i="26"/>
  <c r="AB3" i="25"/>
  <c r="Q22" i="26" l="1"/>
  <c r="Q22" i="28"/>
  <c r="Q22" i="25"/>
  <c r="F22" i="26"/>
  <c r="F22" i="28"/>
  <c r="C3" i="1"/>
  <c r="P3" i="25" l="1"/>
  <c r="F22" i="25" s="1"/>
  <c r="C3" i="81"/>
  <c r="Y3" i="81" s="1"/>
</calcChain>
</file>

<file path=xl/sharedStrings.xml><?xml version="1.0" encoding="utf-8"?>
<sst xmlns="http://schemas.openxmlformats.org/spreadsheetml/2006/main" count="1416" uniqueCount="99">
  <si>
    <t>B</t>
  </si>
  <si>
    <t>-</t>
  </si>
  <si>
    <t>DELEGÁT:</t>
  </si>
  <si>
    <t>AT-B:</t>
  </si>
  <si>
    <t>AT-A:</t>
  </si>
  <si>
    <t>ZAPISOVATEL:</t>
  </si>
  <si>
    <t>KAPITÁN B:</t>
  </si>
  <si>
    <t>T-B:</t>
  </si>
  <si>
    <t>T-A:</t>
  </si>
  <si>
    <t>II. ROZHODČÍ:</t>
  </si>
  <si>
    <t>K-B:</t>
  </si>
  <si>
    <t>K-A:</t>
  </si>
  <si>
    <t>I. ROZHODČÍ:</t>
  </si>
  <si>
    <t>KAPITÁN A:</t>
  </si>
  <si>
    <t>LIB.</t>
  </si>
  <si>
    <t>PODPISY PO UTKÁNÍ:</t>
  </si>
  <si>
    <t>Podpis</t>
  </si>
  <si>
    <t>Zaznamenávání trestů: Do příslušného sloupce uveďte patřičnou zkratku (číslo pro hráče, I - pro trenéra, AT - pro asistenta trenéra, M - pro maséra, písmeno Z za zdržování) a označte družstvo, set a stav bodů v okamžiku udělení trestu. Vysvětlivky: N - napomenutí, ČK - vyloučení do konce setu, ZK - ztráta rozehry, D - diskvalifikace.</t>
  </si>
  <si>
    <t>Zápis schválen STK dne</t>
  </si>
  <si>
    <t>3:</t>
  </si>
  <si>
    <t>2:</t>
  </si>
  <si>
    <t>VÍTĚZ:</t>
  </si>
  <si>
    <t>SOUČET</t>
  </si>
  <si>
    <t>5. SET</t>
  </si>
  <si>
    <t>4. SET</t>
  </si>
  <si>
    <t>3. SET</t>
  </si>
  <si>
    <t>2. SET</t>
  </si>
  <si>
    <t>1. SET</t>
  </si>
  <si>
    <t>MIN.</t>
  </si>
  <si>
    <t>A</t>
  </si>
  <si>
    <t>VÝSLEDEK</t>
  </si>
  <si>
    <t>STAV</t>
  </si>
  <si>
    <t>SET</t>
  </si>
  <si>
    <t>A/B</t>
  </si>
  <si>
    <t>D</t>
  </si>
  <si>
    <t>ČK</t>
  </si>
  <si>
    <t>ŽK</t>
  </si>
  <si>
    <t>N</t>
  </si>
  <si>
    <t>Dres č.</t>
  </si>
  <si>
    <t>JMÉNO</t>
  </si>
  <si>
    <t>POZNÁMKY</t>
  </si>
  <si>
    <t>TRESTY</t>
  </si>
  <si>
    <t>Družstvo B</t>
  </si>
  <si>
    <t>Družstvo A</t>
  </si>
  <si>
    <t>T2</t>
  </si>
  <si>
    <t>T1</t>
  </si>
  <si>
    <t>2122232425262728293031323334353637383940</t>
  </si>
  <si>
    <t>1  2  3  4  5  6  7  8  9 1011121314151617181920</t>
  </si>
  <si>
    <t>POŘADÍ HRÁČŮ NA PODÁNÍ</t>
  </si>
  <si>
    <t>DR.</t>
  </si>
  <si>
    <t>Konec</t>
  </si>
  <si>
    <t>Začátek</t>
  </si>
  <si>
    <t>MISTROVSKÝ  -  TURNAJOVÝ  -  PŘÁTELSKÝ</t>
  </si>
  <si>
    <t>HODIN</t>
  </si>
  <si>
    <t>V</t>
  </si>
  <si>
    <t>HRÁNO DNE:</t>
  </si>
  <si>
    <t>HOSTÉ B:</t>
  </si>
  <si>
    <t>DOMÁCÍ A:</t>
  </si>
  <si>
    <t>KATEGORIE:</t>
  </si>
  <si>
    <t>Zápas č.</t>
  </si>
  <si>
    <t>SKUPINA:  A   B   C   D   E   F</t>
  </si>
  <si>
    <t>TŘÍDA:</t>
  </si>
  <si>
    <t>ZÁPIS O UTKÁNÍ VE VOLEJBALU</t>
  </si>
  <si>
    <t>č. utkání</t>
  </si>
  <si>
    <t>Skóre</t>
  </si>
  <si>
    <t>Body</t>
  </si>
  <si>
    <t>Pořadí</t>
  </si>
  <si>
    <t>1.</t>
  </si>
  <si>
    <t>2.</t>
  </si>
  <si>
    <t>3.</t>
  </si>
  <si>
    <t>4.</t>
  </si>
  <si>
    <t>výhry</t>
  </si>
  <si>
    <t>koef</t>
  </si>
  <si>
    <t>pořadí</t>
  </si>
  <si>
    <t>V5</t>
  </si>
  <si>
    <t>Kometa D</t>
  </si>
  <si>
    <t>V4</t>
  </si>
  <si>
    <t>Radotín</t>
  </si>
  <si>
    <t>V3</t>
  </si>
  <si>
    <t>Lvi B</t>
  </si>
  <si>
    <t>V2</t>
  </si>
  <si>
    <t>Kometa E</t>
  </si>
  <si>
    <t>V1</t>
  </si>
  <si>
    <t>Vršovice B</t>
  </si>
  <si>
    <t>5.</t>
  </si>
  <si>
    <t>Datum</t>
  </si>
  <si>
    <t>Kolo</t>
  </si>
  <si>
    <t>Liga</t>
  </si>
  <si>
    <t>výsledek</t>
  </si>
  <si>
    <t>míče</t>
  </si>
  <si>
    <t>1. set</t>
  </si>
  <si>
    <t>2. set</t>
  </si>
  <si>
    <t>3. set</t>
  </si>
  <si>
    <t>vítěz</t>
  </si>
  <si>
    <t>poražený</t>
  </si>
  <si>
    <t>:</t>
  </si>
  <si>
    <t>Kategorie</t>
  </si>
  <si>
    <t>U16</t>
  </si>
  <si>
    <t>Vyplňte jen takto podbarvené buňky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</si>
</sst>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4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Narrow"/>
      <family val="2"/>
    </font>
    <font>
      <sz val="7.2"/>
      <name val="Arial Narrow"/>
      <family val="2"/>
    </font>
    <font>
      <sz val="9"/>
      <name val="Times New Roman"/>
      <family val="1"/>
      <charset val="238"/>
    </font>
    <font>
      <sz val="7.5"/>
      <name val="Arial Narrow"/>
      <family val="2"/>
    </font>
    <font>
      <sz val="8"/>
      <name val="Arial"/>
      <family val="2"/>
      <charset val="238"/>
    </font>
    <font>
      <sz val="6"/>
      <name val="Arial Narrow"/>
      <family val="2"/>
    </font>
    <font>
      <sz val="5"/>
      <name val="Arial Narrow"/>
      <family val="2"/>
    </font>
    <font>
      <b/>
      <sz val="5.5"/>
      <name val="Arial CE"/>
      <family val="2"/>
      <charset val="238"/>
    </font>
    <font>
      <sz val="10"/>
      <name val="Arial Narrow"/>
      <family val="2"/>
    </font>
    <font>
      <sz val="6"/>
      <name val="Arial"/>
      <family val="2"/>
      <charset val="238"/>
    </font>
    <font>
      <sz val="7"/>
      <name val="Arial Narrow"/>
      <family val="2"/>
    </font>
    <font>
      <b/>
      <sz val="16"/>
      <name val="Arial"/>
      <family val="2"/>
      <charset val="238"/>
    </font>
    <font>
      <sz val="7.7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  <charset val="238"/>
    </font>
    <font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b/>
      <sz val="12"/>
      <name val="Times New Roman"/>
      <family val="1"/>
      <charset val="238"/>
    </font>
    <font>
      <b/>
      <sz val="14"/>
      <name val="Comic Sans MS"/>
      <family val="4"/>
    </font>
    <font>
      <b/>
      <sz val="18"/>
      <color indexed="10"/>
      <name val="Comic Sans MS"/>
      <family val="4"/>
    </font>
    <font>
      <sz val="9"/>
      <name val="Comic Sans MS"/>
      <family val="4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5"/>
      <name val="Comic Sans MS"/>
      <family val="4"/>
    </font>
    <font>
      <sz val="10"/>
      <name val="Comic Sans MS"/>
      <family val="4"/>
    </font>
    <font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20"/>
      <name val="Comic Sans MS"/>
      <family val="4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1" fillId="0" borderId="0"/>
    <xf numFmtId="0" fontId="24" fillId="0" borderId="0"/>
    <xf numFmtId="0" fontId="25" fillId="0" borderId="0"/>
    <xf numFmtId="0" fontId="25" fillId="0" borderId="0"/>
  </cellStyleXfs>
  <cellXfs count="330">
    <xf numFmtId="0" fontId="0" fillId="0" borderId="0" xfId="0"/>
    <xf numFmtId="0" fontId="1" fillId="0" borderId="0" xfId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1" fillId="0" borderId="7" xfId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0" fontId="2" fillId="0" borderId="13" xfId="1" applyFont="1" applyBorder="1"/>
    <xf numFmtId="0" fontId="2" fillId="0" borderId="0" xfId="1" applyFont="1"/>
    <xf numFmtId="0" fontId="2" fillId="0" borderId="2" xfId="1" applyFont="1" applyBorder="1"/>
    <xf numFmtId="0" fontId="2" fillId="0" borderId="3" xfId="1" applyFont="1" applyBorder="1"/>
    <xf numFmtId="0" fontId="1" fillId="0" borderId="1" xfId="1" applyBorder="1"/>
    <xf numFmtId="0" fontId="8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3" xfId="1" applyBorder="1"/>
    <xf numFmtId="49" fontId="9" fillId="0" borderId="13" xfId="1" applyNumberFormat="1" applyFont="1" applyBorder="1" applyAlignment="1">
      <alignment horizontal="center" vertical="center" wrapText="1" shrinkToFit="1"/>
    </xf>
    <xf numFmtId="49" fontId="9" fillId="0" borderId="0" xfId="1" applyNumberFormat="1" applyFont="1" applyAlignment="1">
      <alignment horizontal="center" vertical="center" wrapText="1" shrinkToFit="1"/>
    </xf>
    <xf numFmtId="0" fontId="1" fillId="0" borderId="0" xfId="1" applyAlignment="1">
      <alignment horizont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textRotation="90" wrapText="1"/>
    </xf>
    <xf numFmtId="0" fontId="12" fillId="0" borderId="0" xfId="1" applyFont="1"/>
    <xf numFmtId="0" fontId="12" fillId="0" borderId="13" xfId="1" applyFont="1" applyBorder="1"/>
    <xf numFmtId="49" fontId="2" fillId="0" borderId="0" xfId="1" applyNumberFormat="1" applyFont="1"/>
    <xf numFmtId="0" fontId="14" fillId="0" borderId="0" xfId="1" applyFont="1"/>
    <xf numFmtId="0" fontId="2" fillId="0" borderId="5" xfId="1" applyFont="1" applyBorder="1"/>
    <xf numFmtId="0" fontId="1" fillId="0" borderId="5" xfId="1" applyBorder="1"/>
    <xf numFmtId="0" fontId="1" fillId="0" borderId="4" xfId="1" applyBorder="1"/>
    <xf numFmtId="0" fontId="16" fillId="0" borderId="0" xfId="1" applyFont="1"/>
    <xf numFmtId="0" fontId="2" fillId="0" borderId="16" xfId="1" applyFont="1" applyBorder="1" applyAlignment="1">
      <alignment horizontal="left"/>
    </xf>
    <xf numFmtId="0" fontId="2" fillId="0" borderId="15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1" fillId="0" borderId="15" xfId="1" applyBorder="1"/>
    <xf numFmtId="0" fontId="1" fillId="0" borderId="14" xfId="1" applyBorder="1"/>
    <xf numFmtId="0" fontId="19" fillId="0" borderId="27" xfId="0" applyFont="1" applyBorder="1" applyAlignment="1">
      <alignment horizontal="right"/>
    </xf>
    <xf numFmtId="0" fontId="20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9" fillId="0" borderId="28" xfId="0" applyFont="1" applyBorder="1" applyAlignment="1">
      <alignment horizontal="right"/>
    </xf>
    <xf numFmtId="0" fontId="20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0" fillId="0" borderId="32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30" fillId="2" borderId="33" xfId="4" applyFont="1" applyFill="1" applyBorder="1" applyAlignment="1">
      <alignment horizontal="center" vertical="center"/>
    </xf>
    <xf numFmtId="0" fontId="30" fillId="2" borderId="11" xfId="4" applyFont="1" applyFill="1" applyBorder="1" applyAlignment="1">
      <alignment horizontal="center" vertical="center"/>
    </xf>
    <xf numFmtId="0" fontId="30" fillId="2" borderId="10" xfId="4" applyFont="1" applyFill="1" applyBorder="1" applyAlignment="1">
      <alignment horizontal="center" vertical="center"/>
    </xf>
    <xf numFmtId="0" fontId="30" fillId="0" borderId="12" xfId="4" applyFont="1" applyBorder="1" applyAlignment="1">
      <alignment horizontal="center" vertical="center"/>
    </xf>
    <xf numFmtId="0" fontId="30" fillId="0" borderId="11" xfId="4" applyFont="1" applyBorder="1" applyAlignment="1">
      <alignment horizontal="center" vertical="center"/>
    </xf>
    <xf numFmtId="0" fontId="30" fillId="0" borderId="10" xfId="4" applyFont="1" applyBorder="1" applyAlignment="1">
      <alignment horizontal="center" vertical="center"/>
    </xf>
    <xf numFmtId="0" fontId="30" fillId="0" borderId="4" xfId="4" applyFont="1" applyBorder="1" applyAlignment="1">
      <alignment horizontal="center" vertical="center"/>
    </xf>
    <xf numFmtId="0" fontId="30" fillId="0" borderId="3" xfId="4" applyFont="1" applyBorder="1" applyAlignment="1">
      <alignment horizontal="center" vertical="center"/>
    </xf>
    <xf numFmtId="0" fontId="30" fillId="0" borderId="2" xfId="4" applyFont="1" applyBorder="1" applyAlignment="1">
      <alignment horizontal="center" vertical="center"/>
    </xf>
    <xf numFmtId="0" fontId="30" fillId="0" borderId="33" xfId="4" applyFont="1" applyBorder="1" applyAlignment="1">
      <alignment horizontal="center" vertical="center"/>
    </xf>
    <xf numFmtId="0" fontId="4" fillId="2" borderId="47" xfId="4" applyFont="1" applyFill="1" applyBorder="1" applyAlignment="1">
      <alignment horizontal="center" vertical="center" shrinkToFit="1"/>
    </xf>
    <xf numFmtId="0" fontId="4" fillId="2" borderId="0" xfId="4" applyFont="1" applyFill="1" applyAlignment="1">
      <alignment horizontal="center" vertical="center" shrinkToFit="1"/>
    </xf>
    <xf numFmtId="0" fontId="4" fillId="2" borderId="13" xfId="4" applyFont="1" applyFill="1" applyBorder="1" applyAlignment="1">
      <alignment horizontal="center" vertical="center" shrinkToFit="1"/>
    </xf>
    <xf numFmtId="0" fontId="4" fillId="0" borderId="5" xfId="4" applyFont="1" applyBorder="1" applyAlignment="1">
      <alignment horizontal="center" vertical="center" shrinkToFit="1"/>
    </xf>
    <xf numFmtId="0" fontId="4" fillId="0" borderId="0" xfId="4" applyFont="1" applyAlignment="1">
      <alignment horizontal="center" vertical="center" shrinkToFit="1"/>
    </xf>
    <xf numFmtId="0" fontId="4" fillId="0" borderId="13" xfId="4" applyFont="1" applyBorder="1" applyAlignment="1">
      <alignment horizontal="center" vertical="center" shrinkToFit="1"/>
    </xf>
    <xf numFmtId="0" fontId="4" fillId="0" borderId="8" xfId="4" applyFont="1" applyBorder="1" applyAlignment="1">
      <alignment horizontal="center" vertical="center" shrinkToFit="1"/>
    </xf>
    <xf numFmtId="0" fontId="4" fillId="0" borderId="7" xfId="4" applyFont="1" applyBorder="1" applyAlignment="1">
      <alignment horizontal="center" vertical="center" shrinkToFit="1"/>
    </xf>
    <xf numFmtId="0" fontId="4" fillId="0" borderId="6" xfId="4" applyFont="1" applyBorder="1" applyAlignment="1">
      <alignment horizontal="center" vertical="center" shrinkToFit="1"/>
    </xf>
    <xf numFmtId="0" fontId="33" fillId="0" borderId="47" xfId="4" applyFont="1" applyBorder="1" applyAlignment="1">
      <alignment horizontal="center" vertical="center" shrinkToFit="1"/>
    </xf>
    <xf numFmtId="0" fontId="33" fillId="0" borderId="0" xfId="4" applyFont="1" applyAlignment="1">
      <alignment horizontal="center" vertical="center" shrinkToFit="1"/>
    </xf>
    <xf numFmtId="0" fontId="30" fillId="0" borderId="51" xfId="4" applyFont="1" applyBorder="1" applyAlignment="1">
      <alignment horizontal="center" vertical="center" shrinkToFit="1"/>
    </xf>
    <xf numFmtId="0" fontId="30" fillId="0" borderId="2" xfId="4" applyFont="1" applyBorder="1" applyAlignment="1">
      <alignment horizontal="center" vertical="center" shrinkToFit="1"/>
    </xf>
    <xf numFmtId="0" fontId="30" fillId="2" borderId="4" xfId="4" applyFont="1" applyFill="1" applyBorder="1" applyAlignment="1">
      <alignment horizontal="center" vertical="center"/>
    </xf>
    <xf numFmtId="0" fontId="30" fillId="2" borderId="3" xfId="4" applyFont="1" applyFill="1" applyBorder="1" applyAlignment="1">
      <alignment horizontal="center" vertical="center"/>
    </xf>
    <xf numFmtId="0" fontId="30" fillId="2" borderId="2" xfId="4" applyFont="1" applyFill="1" applyBorder="1" applyAlignment="1">
      <alignment horizontal="center" vertical="center"/>
    </xf>
    <xf numFmtId="0" fontId="30" fillId="0" borderId="51" xfId="4" applyFont="1" applyBorder="1" applyAlignment="1">
      <alignment horizontal="center" vertical="center"/>
    </xf>
    <xf numFmtId="0" fontId="4" fillId="0" borderId="55" xfId="4" applyFont="1" applyBorder="1" applyAlignment="1">
      <alignment horizontal="center" vertical="center" shrinkToFit="1"/>
    </xf>
    <xf numFmtId="0" fontId="4" fillId="2" borderId="8" xfId="4" applyFont="1" applyFill="1" applyBorder="1" applyAlignment="1">
      <alignment horizontal="center" vertical="center" shrinkToFit="1"/>
    </xf>
    <xf numFmtId="0" fontId="4" fillId="2" borderId="7" xfId="4" applyFont="1" applyFill="1" applyBorder="1" applyAlignment="1">
      <alignment horizontal="center" vertical="center" shrinkToFit="1"/>
    </xf>
    <xf numFmtId="0" fontId="4" fillId="2" borderId="6" xfId="4" applyFont="1" applyFill="1" applyBorder="1" applyAlignment="1">
      <alignment horizontal="center" vertical="center" shrinkToFit="1"/>
    </xf>
    <xf numFmtId="0" fontId="33" fillId="0" borderId="55" xfId="4" applyFont="1" applyBorder="1" applyAlignment="1">
      <alignment horizontal="center" vertical="center" shrinkToFit="1"/>
    </xf>
    <xf numFmtId="0" fontId="33" fillId="0" borderId="7" xfId="4" applyFont="1" applyBorder="1" applyAlignment="1">
      <alignment horizontal="center" vertical="center" shrinkToFit="1"/>
    </xf>
    <xf numFmtId="0" fontId="30" fillId="0" borderId="47" xfId="4" applyFont="1" applyBorder="1" applyAlignment="1">
      <alignment horizontal="center" vertical="center"/>
    </xf>
    <xf numFmtId="0" fontId="30" fillId="0" borderId="0" xfId="4" applyFont="1" applyAlignment="1">
      <alignment horizontal="center" vertical="center"/>
    </xf>
    <xf numFmtId="0" fontId="30" fillId="0" borderId="13" xfId="4" applyFont="1" applyBorder="1" applyAlignment="1">
      <alignment horizontal="center" vertical="center"/>
    </xf>
    <xf numFmtId="0" fontId="30" fillId="0" borderId="5" xfId="4" applyFont="1" applyBorder="1" applyAlignment="1">
      <alignment horizontal="center" vertical="center"/>
    </xf>
    <xf numFmtId="0" fontId="30" fillId="2" borderId="5" xfId="4" applyFont="1" applyFill="1" applyBorder="1" applyAlignment="1">
      <alignment horizontal="center" vertical="center"/>
    </xf>
    <xf numFmtId="0" fontId="30" fillId="2" borderId="0" xfId="4" applyFont="1" applyFill="1" applyAlignment="1">
      <alignment horizontal="center" vertical="center"/>
    </xf>
    <xf numFmtId="0" fontId="30" fillId="2" borderId="13" xfId="4" applyFont="1" applyFill="1" applyBorder="1" applyAlignment="1">
      <alignment horizontal="center" vertical="center"/>
    </xf>
    <xf numFmtId="0" fontId="4" fillId="0" borderId="37" xfId="4" applyFont="1" applyBorder="1" applyAlignment="1">
      <alignment horizontal="center" vertical="center" shrinkToFit="1"/>
    </xf>
    <xf numFmtId="0" fontId="4" fillId="0" borderId="38" xfId="4" applyFont="1" applyBorder="1" applyAlignment="1">
      <alignment horizontal="center" vertical="center" shrinkToFit="1"/>
    </xf>
    <xf numFmtId="0" fontId="4" fillId="0" borderId="40" xfId="4" applyFont="1" applyBorder="1" applyAlignment="1">
      <alignment horizontal="center" vertical="center" shrinkToFit="1"/>
    </xf>
    <xf numFmtId="0" fontId="4" fillId="0" borderId="41" xfId="4" applyFont="1" applyBorder="1" applyAlignment="1">
      <alignment horizontal="center" vertical="center" shrinkToFit="1"/>
    </xf>
    <xf numFmtId="0" fontId="4" fillId="2" borderId="41" xfId="4" applyFont="1" applyFill="1" applyBorder="1" applyAlignment="1">
      <alignment horizontal="center" vertical="center" shrinkToFit="1"/>
    </xf>
    <xf numFmtId="0" fontId="4" fillId="2" borderId="38" xfId="4" applyFont="1" applyFill="1" applyBorder="1" applyAlignment="1">
      <alignment horizontal="center" vertical="center" shrinkToFit="1"/>
    </xf>
    <xf numFmtId="0" fontId="4" fillId="2" borderId="40" xfId="4" applyFont="1" applyFill="1" applyBorder="1" applyAlignment="1">
      <alignment horizontal="center" vertical="center" shrinkToFit="1"/>
    </xf>
    <xf numFmtId="0" fontId="33" fillId="0" borderId="37" xfId="4" applyFont="1" applyBorder="1" applyAlignment="1">
      <alignment horizontal="center" vertical="center" shrinkToFit="1"/>
    </xf>
    <xf numFmtId="0" fontId="33" fillId="0" borderId="38" xfId="4" applyFont="1" applyBorder="1" applyAlignment="1">
      <alignment horizontal="center" vertical="center" shrinkToFit="1"/>
    </xf>
    <xf numFmtId="0" fontId="35" fillId="0" borderId="0" xfId="0" applyFont="1" applyAlignment="1">
      <alignment vertical="center"/>
    </xf>
    <xf numFmtId="20" fontId="35" fillId="0" borderId="0" xfId="0" applyNumberFormat="1" applyFont="1"/>
    <xf numFmtId="0" fontId="34" fillId="0" borderId="0" xfId="0" applyFont="1" applyAlignment="1">
      <alignment horizontal="left"/>
    </xf>
    <xf numFmtId="0" fontId="35" fillId="0" borderId="0" xfId="0" applyFont="1"/>
    <xf numFmtId="0" fontId="36" fillId="0" borderId="0" xfId="4" applyFont="1" applyAlignment="1">
      <alignment horizontal="center" vertical="center" textRotation="90"/>
    </xf>
    <xf numFmtId="0" fontId="37" fillId="0" borderId="0" xfId="4" applyFont="1" applyAlignment="1">
      <alignment horizontal="center" vertical="center"/>
    </xf>
    <xf numFmtId="0" fontId="36" fillId="0" borderId="0" xfId="4" applyFont="1" applyAlignment="1">
      <alignment horizontal="center" vertical="center"/>
    </xf>
    <xf numFmtId="0" fontId="26" fillId="0" borderId="0" xfId="4" applyFont="1" applyAlignment="1">
      <alignment horizontal="left" vertical="center"/>
    </xf>
    <xf numFmtId="20" fontId="35" fillId="0" borderId="60" xfId="0" applyNumberFormat="1" applyFont="1" applyBorder="1" applyAlignment="1">
      <alignment vertical="center"/>
    </xf>
    <xf numFmtId="0" fontId="34" fillId="0" borderId="61" xfId="0" applyFont="1" applyBorder="1" applyAlignment="1">
      <alignment horizontal="left"/>
    </xf>
    <xf numFmtId="0" fontId="35" fillId="0" borderId="61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20" fontId="35" fillId="0" borderId="58" xfId="0" applyNumberFormat="1" applyFont="1" applyBorder="1" applyAlignment="1">
      <alignment vertical="center"/>
    </xf>
    <xf numFmtId="0" fontId="34" fillId="0" borderId="28" xfId="0" applyFont="1" applyBorder="1" applyAlignment="1">
      <alignment horizontal="left"/>
    </xf>
    <xf numFmtId="0" fontId="35" fillId="0" borderId="28" xfId="0" applyFont="1" applyBorder="1" applyAlignment="1">
      <alignment vertical="center"/>
    </xf>
    <xf numFmtId="0" fontId="35" fillId="0" borderId="59" xfId="0" applyFont="1" applyBorder="1" applyAlignment="1">
      <alignment vertical="center"/>
    </xf>
    <xf numFmtId="20" fontId="35" fillId="0" borderId="63" xfId="0" applyNumberFormat="1" applyFont="1" applyBorder="1" applyAlignment="1">
      <alignment vertical="center"/>
    </xf>
    <xf numFmtId="0" fontId="34" fillId="0" borderId="64" xfId="0" applyFont="1" applyBorder="1" applyAlignment="1">
      <alignment horizontal="left"/>
    </xf>
    <xf numFmtId="0" fontId="35" fillId="0" borderId="64" xfId="0" applyFont="1" applyBorder="1" applyAlignment="1">
      <alignment vertical="center"/>
    </xf>
    <xf numFmtId="0" fontId="35" fillId="0" borderId="65" xfId="0" applyFont="1" applyBorder="1" applyAlignment="1">
      <alignment vertical="center"/>
    </xf>
    <xf numFmtId="0" fontId="0" fillId="3" borderId="0" xfId="0" applyFill="1"/>
    <xf numFmtId="0" fontId="22" fillId="0" borderId="0" xfId="2" applyFont="1" applyAlignment="1">
      <alignment vertical="center" wrapText="1"/>
    </xf>
    <xf numFmtId="0" fontId="40" fillId="0" borderId="0" xfId="0" applyFont="1" applyAlignment="1">
      <alignment horizontal="center"/>
    </xf>
    <xf numFmtId="0" fontId="41" fillId="0" borderId="30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69" xfId="0" applyFill="1" applyBorder="1" applyAlignment="1" applyProtection="1">
      <alignment horizontal="center" vertical="center"/>
      <protection locked="0"/>
    </xf>
    <xf numFmtId="0" fontId="0" fillId="4" borderId="70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41" fillId="0" borderId="31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71" xfId="0" applyFill="1" applyBorder="1" applyAlignment="1" applyProtection="1">
      <alignment horizontal="center" vertical="center"/>
      <protection locked="0"/>
    </xf>
    <xf numFmtId="0" fontId="0" fillId="4" borderId="72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18" fillId="0" borderId="73" xfId="0" applyFont="1" applyBorder="1" applyAlignment="1">
      <alignment horizontal="center" vertical="center"/>
    </xf>
    <xf numFmtId="0" fontId="19" fillId="0" borderId="74" xfId="0" applyFont="1" applyBorder="1" applyAlignment="1">
      <alignment horizontal="right"/>
    </xf>
    <xf numFmtId="0" fontId="20" fillId="0" borderId="74" xfId="0" applyFont="1" applyBorder="1" applyAlignment="1">
      <alignment horizontal="left" vertical="center"/>
    </xf>
    <xf numFmtId="0" fontId="0" fillId="0" borderId="74" xfId="0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0" fillId="4" borderId="73" xfId="0" applyFill="1" applyBorder="1" applyAlignment="1" applyProtection="1">
      <alignment horizontal="center" vertical="center"/>
      <protection locked="0"/>
    </xf>
    <xf numFmtId="0" fontId="0" fillId="4" borderId="74" xfId="0" applyFill="1" applyBorder="1" applyAlignment="1">
      <alignment horizontal="center" vertical="center"/>
    </xf>
    <xf numFmtId="0" fontId="0" fillId="4" borderId="74" xfId="0" applyFill="1" applyBorder="1" applyAlignment="1" applyProtection="1">
      <alignment horizontal="center" vertical="center"/>
      <protection locked="0"/>
    </xf>
    <xf numFmtId="0" fontId="0" fillId="4" borderId="75" xfId="0" applyFill="1" applyBorder="1" applyAlignment="1" applyProtection="1">
      <alignment horizontal="center" vertical="center"/>
      <protection locked="0"/>
    </xf>
    <xf numFmtId="0" fontId="0" fillId="4" borderId="77" xfId="0" applyFill="1" applyBorder="1" applyAlignment="1" applyProtection="1">
      <alignment horizontal="center" vertical="center"/>
      <protection locked="0"/>
    </xf>
    <xf numFmtId="0" fontId="0" fillId="4" borderId="76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/>
    </xf>
    <xf numFmtId="0" fontId="43" fillId="0" borderId="0" xfId="0" applyFont="1" applyAlignment="1">
      <alignment vertical="top" wrapText="1"/>
    </xf>
    <xf numFmtId="14" fontId="0" fillId="3" borderId="0" xfId="0" applyNumberForma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2" applyFont="1" applyAlignment="1">
      <alignment horizontal="left" vertical="center" wrapText="1"/>
    </xf>
    <xf numFmtId="0" fontId="43" fillId="3" borderId="0" xfId="0" applyFont="1" applyFill="1" applyAlignment="1">
      <alignment horizontal="center" vertical="top" wrapText="1"/>
    </xf>
    <xf numFmtId="0" fontId="26" fillId="0" borderId="49" xfId="4" applyFont="1" applyBorder="1" applyAlignment="1">
      <alignment horizontal="center" vertical="center"/>
    </xf>
    <xf numFmtId="0" fontId="26" fillId="0" borderId="53" xfId="4" applyFont="1" applyBorder="1" applyAlignment="1">
      <alignment horizontal="center" vertical="center"/>
    </xf>
    <xf numFmtId="0" fontId="29" fillId="0" borderId="4" xfId="4" applyFont="1" applyBorder="1" applyAlignment="1">
      <alignment horizontal="left" vertical="center" shrinkToFit="1"/>
    </xf>
    <xf numFmtId="0" fontId="29" fillId="0" borderId="50" xfId="4" applyFont="1" applyBorder="1" applyAlignment="1">
      <alignment horizontal="left" vertical="center" shrinkToFit="1"/>
    </xf>
    <xf numFmtId="0" fontId="29" fillId="0" borderId="8" xfId="4" applyFont="1" applyBorder="1" applyAlignment="1">
      <alignment horizontal="left" vertical="center" shrinkToFit="1"/>
    </xf>
    <xf numFmtId="0" fontId="29" fillId="0" borderId="54" xfId="4" applyFont="1" applyBorder="1" applyAlignment="1">
      <alignment horizontal="left" vertical="center" shrinkToFit="1"/>
    </xf>
    <xf numFmtId="1" fontId="31" fillId="0" borderId="19" xfId="4" applyNumberFormat="1" applyFont="1" applyBorder="1" applyAlignment="1">
      <alignment horizontal="center" vertical="center"/>
    </xf>
    <xf numFmtId="1" fontId="31" fillId="0" borderId="9" xfId="4" applyNumberFormat="1" applyFont="1" applyBorder="1" applyAlignment="1">
      <alignment horizontal="center" vertical="center"/>
    </xf>
    <xf numFmtId="0" fontId="32" fillId="0" borderId="52" xfId="5" applyFont="1" applyBorder="1" applyAlignment="1">
      <alignment horizontal="center" vertical="center"/>
    </xf>
    <xf numFmtId="0" fontId="32" fillId="0" borderId="56" xfId="5" applyFont="1" applyBorder="1" applyAlignment="1">
      <alignment horizontal="center" vertical="center"/>
    </xf>
    <xf numFmtId="0" fontId="26" fillId="0" borderId="45" xfId="4" applyFont="1" applyBorder="1" applyAlignment="1">
      <alignment horizontal="center" vertical="center"/>
    </xf>
    <xf numFmtId="0" fontId="26" fillId="0" borderId="57" xfId="4" applyFont="1" applyBorder="1" applyAlignment="1">
      <alignment horizontal="center" vertical="center"/>
    </xf>
    <xf numFmtId="0" fontId="29" fillId="0" borderId="5" xfId="4" applyFont="1" applyBorder="1" applyAlignment="1">
      <alignment horizontal="left" vertical="center" shrinkToFit="1"/>
    </xf>
    <xf numFmtId="0" fontId="29" fillId="0" borderId="46" xfId="4" applyFont="1" applyBorder="1" applyAlignment="1">
      <alignment horizontal="left" vertical="center" shrinkToFit="1"/>
    </xf>
    <xf numFmtId="0" fontId="29" fillId="0" borderId="41" xfId="4" applyFont="1" applyBorder="1" applyAlignment="1">
      <alignment horizontal="left" vertical="center" shrinkToFit="1"/>
    </xf>
    <xf numFmtId="0" fontId="29" fillId="0" borderId="39" xfId="4" applyFont="1" applyBorder="1" applyAlignment="1">
      <alignment horizontal="left" vertical="center" shrinkToFit="1"/>
    </xf>
    <xf numFmtId="1" fontId="31" fillId="0" borderId="23" xfId="4" applyNumberFormat="1" applyFont="1" applyBorder="1" applyAlignment="1">
      <alignment horizontal="center" vertical="center"/>
    </xf>
    <xf numFmtId="1" fontId="31" fillId="0" borderId="42" xfId="4" applyNumberFormat="1" applyFont="1" applyBorder="1" applyAlignment="1">
      <alignment horizontal="center" vertical="center"/>
    </xf>
    <xf numFmtId="0" fontId="32" fillId="0" borderId="48" xfId="5" applyFont="1" applyBorder="1" applyAlignment="1">
      <alignment horizontal="center" vertical="center"/>
    </xf>
    <xf numFmtId="0" fontId="32" fillId="0" borderId="43" xfId="5" applyFont="1" applyBorder="1" applyAlignment="1">
      <alignment horizontal="center" vertical="center"/>
    </xf>
    <xf numFmtId="0" fontId="28" fillId="0" borderId="33" xfId="4" applyFont="1" applyBorder="1" applyAlignment="1">
      <alignment horizontal="center" vertical="center" textRotation="90"/>
    </xf>
    <xf numFmtId="0" fontId="28" fillId="0" borderId="11" xfId="4" applyFont="1" applyBorder="1" applyAlignment="1">
      <alignment horizontal="center" vertical="center" textRotation="90"/>
    </xf>
    <xf numFmtId="0" fontId="28" fillId="0" borderId="10" xfId="4" applyFont="1" applyBorder="1" applyAlignment="1">
      <alignment horizontal="center" vertical="center" textRotation="90"/>
    </xf>
    <xf numFmtId="0" fontId="28" fillId="0" borderId="37" xfId="4" applyFont="1" applyBorder="1" applyAlignment="1">
      <alignment horizontal="center" vertical="center" textRotation="90"/>
    </xf>
    <xf numFmtId="0" fontId="28" fillId="0" borderId="38" xfId="4" applyFont="1" applyBorder="1" applyAlignment="1">
      <alignment horizontal="center" vertical="center" textRotation="90"/>
    </xf>
    <xf numFmtId="0" fontId="28" fillId="0" borderId="40" xfId="4" applyFont="1" applyBorder="1" applyAlignment="1">
      <alignment horizontal="center" vertical="center" textRotation="90"/>
    </xf>
    <xf numFmtId="0" fontId="28" fillId="0" borderId="35" xfId="4" applyFont="1" applyBorder="1" applyAlignment="1">
      <alignment horizontal="center" vertical="center" textRotation="90"/>
    </xf>
    <xf numFmtId="0" fontId="28" fillId="0" borderId="42" xfId="4" applyFont="1" applyBorder="1" applyAlignment="1">
      <alignment horizontal="center" vertical="center" textRotation="90"/>
    </xf>
    <xf numFmtId="0" fontId="28" fillId="0" borderId="36" xfId="4" applyFont="1" applyBorder="1" applyAlignment="1">
      <alignment horizontal="center" vertical="center" textRotation="90"/>
    </xf>
    <xf numFmtId="0" fontId="28" fillId="0" borderId="43" xfId="4" applyFont="1" applyBorder="1" applyAlignment="1">
      <alignment horizontal="center" vertical="center" textRotation="90"/>
    </xf>
    <xf numFmtId="0" fontId="26" fillId="0" borderId="44" xfId="4" applyFont="1" applyBorder="1" applyAlignment="1">
      <alignment horizontal="center" vertical="center"/>
    </xf>
    <xf numFmtId="0" fontId="29" fillId="0" borderId="12" xfId="4" applyFont="1" applyBorder="1" applyAlignment="1">
      <alignment horizontal="left" vertical="center" shrinkToFit="1"/>
    </xf>
    <xf numFmtId="0" fontId="29" fillId="0" borderId="34" xfId="4" applyFont="1" applyBorder="1" applyAlignment="1">
      <alignment horizontal="left" vertical="center" shrinkToFit="1"/>
    </xf>
    <xf numFmtId="1" fontId="31" fillId="0" borderId="35" xfId="5" applyNumberFormat="1" applyFont="1" applyBorder="1" applyAlignment="1">
      <alignment horizontal="center" vertical="center"/>
    </xf>
    <xf numFmtId="1" fontId="31" fillId="0" borderId="23" xfId="5" applyNumberFormat="1" applyFont="1" applyBorder="1" applyAlignment="1">
      <alignment horizontal="center" vertical="center"/>
    </xf>
    <xf numFmtId="0" fontId="32" fillId="0" borderId="36" xfId="5" applyFont="1" applyBorder="1" applyAlignment="1">
      <alignment horizontal="center" vertical="center"/>
    </xf>
    <xf numFmtId="0" fontId="42" fillId="0" borderId="33" xfId="5" applyFont="1" applyBorder="1" applyAlignment="1">
      <alignment horizontal="center" vertical="center" wrapText="1"/>
    </xf>
    <xf numFmtId="0" fontId="42" fillId="0" borderId="11" xfId="5" applyFont="1" applyBorder="1" applyAlignment="1">
      <alignment horizontal="center" vertical="center" wrapText="1"/>
    </xf>
    <xf numFmtId="0" fontId="42" fillId="0" borderId="34" xfId="5" applyFont="1" applyBorder="1" applyAlignment="1">
      <alignment horizontal="center" vertical="center" wrapText="1"/>
    </xf>
    <xf numFmtId="0" fontId="42" fillId="0" borderId="37" xfId="5" applyFont="1" applyBorder="1" applyAlignment="1">
      <alignment horizontal="center" vertical="center" wrapText="1"/>
    </xf>
    <xf numFmtId="0" fontId="42" fillId="0" borderId="38" xfId="5" applyFont="1" applyBorder="1" applyAlignment="1">
      <alignment horizontal="center" vertical="center" wrapText="1"/>
    </xf>
    <xf numFmtId="0" fontId="42" fillId="0" borderId="39" xfId="5" applyFont="1" applyBorder="1" applyAlignment="1">
      <alignment horizontal="center" vertical="center" wrapText="1"/>
    </xf>
    <xf numFmtId="0" fontId="27" fillId="0" borderId="33" xfId="4" applyFont="1" applyBorder="1" applyAlignment="1">
      <alignment horizontal="center" textRotation="90" shrinkToFit="1"/>
    </xf>
    <xf numFmtId="0" fontId="27" fillId="0" borderId="11" xfId="4" applyFont="1" applyBorder="1" applyAlignment="1">
      <alignment horizontal="center" textRotation="90" shrinkToFit="1"/>
    </xf>
    <xf numFmtId="0" fontId="27" fillId="0" borderId="10" xfId="4" applyFont="1" applyBorder="1" applyAlignment="1">
      <alignment horizontal="center" textRotation="90" shrinkToFit="1"/>
    </xf>
    <xf numFmtId="0" fontId="27" fillId="0" borderId="37" xfId="4" applyFont="1" applyBorder="1" applyAlignment="1">
      <alignment horizontal="center" textRotation="90" shrinkToFit="1"/>
    </xf>
    <xf numFmtId="0" fontId="27" fillId="0" borderId="38" xfId="4" applyFont="1" applyBorder="1" applyAlignment="1">
      <alignment horizontal="center" textRotation="90" shrinkToFit="1"/>
    </xf>
    <xf numFmtId="0" fontId="27" fillId="0" borderId="40" xfId="4" applyFont="1" applyBorder="1" applyAlignment="1">
      <alignment horizontal="center" textRotation="90" shrinkToFit="1"/>
    </xf>
    <xf numFmtId="0" fontId="27" fillId="0" borderId="12" xfId="4" applyFont="1" applyBorder="1" applyAlignment="1">
      <alignment horizontal="center" textRotation="90" shrinkToFit="1"/>
    </xf>
    <xf numFmtId="0" fontId="27" fillId="0" borderId="41" xfId="4" applyFont="1" applyBorder="1" applyAlignment="1">
      <alignment horizontal="center" textRotation="90" shrinkToFit="1"/>
    </xf>
    <xf numFmtId="0" fontId="27" fillId="0" borderId="34" xfId="4" applyFont="1" applyBorder="1" applyAlignment="1">
      <alignment horizontal="center" textRotation="90" shrinkToFit="1"/>
    </xf>
    <xf numFmtId="0" fontId="27" fillId="0" borderId="39" xfId="4" applyFont="1" applyBorder="1" applyAlignment="1">
      <alignment horizontal="center" textRotation="90" shrinkToFit="1"/>
    </xf>
    <xf numFmtId="0" fontId="22" fillId="0" borderId="0" xfId="2" applyFont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20" fontId="2" fillId="0" borderId="3" xfId="1" applyNumberFormat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16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5" fillId="0" borderId="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left" shrinkToFit="1"/>
    </xf>
    <xf numFmtId="0" fontId="2" fillId="0" borderId="0" xfId="1" applyFont="1" applyAlignment="1">
      <alignment horizontal="right"/>
    </xf>
    <xf numFmtId="0" fontId="10" fillId="0" borderId="0" xfId="1" applyFont="1" applyAlignment="1">
      <alignment horizontal="center" vertical="top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164" fontId="2" fillId="0" borderId="3" xfId="1" applyNumberFormat="1" applyFont="1" applyBorder="1" applyAlignment="1">
      <alignment horizontal="left"/>
    </xf>
    <xf numFmtId="0" fontId="12" fillId="0" borderId="19" xfId="1" applyFont="1" applyBorder="1" applyAlignment="1">
      <alignment horizontal="center" vertical="center" textRotation="90" wrapText="1"/>
    </xf>
    <xf numFmtId="0" fontId="12" fillId="0" borderId="23" xfId="1" applyFont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10" fillId="0" borderId="1" xfId="1" applyFont="1" applyBorder="1" applyAlignment="1">
      <alignment horizontal="center" vertical="center"/>
    </xf>
    <xf numFmtId="0" fontId="1" fillId="0" borderId="16" xfId="1" applyBorder="1" applyAlignment="1">
      <alignment horizontal="center"/>
    </xf>
    <xf numFmtId="0" fontId="1" fillId="0" borderId="14" xfId="1" applyBorder="1" applyAlignment="1">
      <alignment horizontal="center"/>
    </xf>
    <xf numFmtId="49" fontId="9" fillId="0" borderId="1" xfId="1" applyNumberFormat="1" applyFont="1" applyBorder="1" applyAlignment="1">
      <alignment horizontal="center" vertical="center" wrapText="1" shrinkToFit="1"/>
    </xf>
    <xf numFmtId="0" fontId="7" fillId="0" borderId="16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left" vertical="top" wrapText="1"/>
    </xf>
    <xf numFmtId="0" fontId="10" fillId="0" borderId="16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1" fillId="0" borderId="16" xfId="1" applyFont="1" applyBorder="1" applyAlignment="1">
      <alignment horizontal="left" vertical="top" wrapText="1"/>
    </xf>
    <xf numFmtId="0" fontId="11" fillId="0" borderId="14" xfId="1" applyFont="1" applyBorder="1" applyAlignment="1">
      <alignment horizontal="left" vertical="top" wrapText="1"/>
    </xf>
    <xf numFmtId="0" fontId="7" fillId="0" borderId="16" xfId="1" applyFont="1" applyBorder="1" applyAlignment="1">
      <alignment horizontal="left" vertical="top"/>
    </xf>
    <xf numFmtId="0" fontId="7" fillId="0" borderId="14" xfId="1" applyFont="1" applyBorder="1" applyAlignment="1">
      <alignment horizontal="left" vertical="top"/>
    </xf>
    <xf numFmtId="49" fontId="9" fillId="0" borderId="16" xfId="1" applyNumberFormat="1" applyFont="1" applyBorder="1" applyAlignment="1">
      <alignment horizontal="center" vertical="center" wrapText="1" shrinkToFit="1"/>
    </xf>
    <xf numFmtId="49" fontId="9" fillId="0" borderId="14" xfId="1" applyNumberFormat="1" applyFont="1" applyBorder="1" applyAlignment="1">
      <alignment horizontal="center" vertical="center" wrapText="1" shrinkToFit="1"/>
    </xf>
    <xf numFmtId="0" fontId="1" fillId="0" borderId="15" xfId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4" fillId="0" borderId="16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 shrinkToFit="1"/>
    </xf>
    <xf numFmtId="0" fontId="2" fillId="0" borderId="14" xfId="1" applyFont="1" applyBorder="1" applyAlignment="1">
      <alignment horizontal="left" vertical="center" shrinkToFit="1"/>
    </xf>
    <xf numFmtId="0" fontId="2" fillId="0" borderId="16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left"/>
    </xf>
    <xf numFmtId="0" fontId="2" fillId="0" borderId="15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7" fillId="0" borderId="1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5" fillId="0" borderId="16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0" fontId="5" fillId="0" borderId="14" xfId="1" applyFont="1" applyBorder="1" applyAlignment="1">
      <alignment horizontal="left"/>
    </xf>
    <xf numFmtId="0" fontId="3" fillId="0" borderId="3" xfId="1" applyFont="1" applyBorder="1" applyAlignment="1">
      <alignment horizontal="left" wrapText="1" shrinkToFit="1"/>
    </xf>
    <xf numFmtId="0" fontId="3" fillId="0" borderId="2" xfId="1" applyFont="1" applyBorder="1" applyAlignment="1">
      <alignment horizontal="left" wrapText="1" shrinkToFit="1"/>
    </xf>
    <xf numFmtId="0" fontId="3" fillId="0" borderId="0" xfId="1" applyFont="1" applyAlignment="1">
      <alignment horizontal="left" wrapText="1" shrinkToFit="1"/>
    </xf>
    <xf numFmtId="0" fontId="3" fillId="0" borderId="13" xfId="1" applyFont="1" applyBorder="1" applyAlignment="1">
      <alignment horizontal="left" wrapText="1" shrinkToFit="1"/>
    </xf>
    <xf numFmtId="0" fontId="3" fillId="0" borderId="7" xfId="1" applyFont="1" applyBorder="1" applyAlignment="1">
      <alignment horizontal="left" wrapText="1" shrinkToFit="1"/>
    </xf>
    <xf numFmtId="0" fontId="3" fillId="0" borderId="6" xfId="1" applyFont="1" applyBorder="1" applyAlignment="1">
      <alignment horizontal="left" wrapText="1" shrinkToFit="1"/>
    </xf>
    <xf numFmtId="0" fontId="2" fillId="0" borderId="19" xfId="1" applyFont="1" applyBorder="1" applyAlignment="1">
      <alignment horizontal="left"/>
    </xf>
    <xf numFmtId="0" fontId="2" fillId="0" borderId="19" xfId="1" applyFont="1" applyBorder="1" applyAlignment="1">
      <alignment horizontal="center"/>
    </xf>
    <xf numFmtId="0" fontId="2" fillId="0" borderId="12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17" xfId="1" applyBorder="1" applyAlignment="1">
      <alignment horizont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2" fillId="0" borderId="15" xfId="1" applyFont="1" applyBorder="1" applyAlignment="1">
      <alignment horizontal="left" wrapText="1"/>
    </xf>
    <xf numFmtId="49" fontId="6" fillId="0" borderId="15" xfId="1" applyNumberFormat="1" applyFont="1" applyBorder="1" applyAlignment="1">
      <alignment horizontal="center"/>
    </xf>
    <xf numFmtId="49" fontId="6" fillId="0" borderId="14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49" fontId="6" fillId="0" borderId="21" xfId="1" applyNumberFormat="1" applyFont="1" applyBorder="1" applyAlignment="1">
      <alignment horizontal="center"/>
    </xf>
    <xf numFmtId="49" fontId="6" fillId="0" borderId="20" xfId="1" applyNumberFormat="1" applyFont="1" applyBorder="1" applyAlignment="1">
      <alignment horizontal="center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</cellXfs>
  <cellStyles count="6">
    <cellStyle name="Excel Built-in Normal" xfId="2" xr:uid="{00000000-0005-0000-0000-000000000000}"/>
    <cellStyle name="Normální" xfId="0" builtinId="0"/>
    <cellStyle name="Normální 2" xfId="3" xr:uid="{E08D1DEC-E219-4854-937F-58AE5D4EE27B}"/>
    <cellStyle name="Normální 3" xfId="1" xr:uid="{00000000-0005-0000-0000-000002000000}"/>
    <cellStyle name="normální_Pořadí utkání  III.kolo ČPŽ 5.-6.05" xfId="5" xr:uid="{CA2B4098-4D56-40CB-8D31-F826DBAF3316}"/>
    <cellStyle name="normální_Výsledky 2 osma  III.kolo" xfId="4" xr:uid="{461F38E3-BF3C-4C67-804A-7B23B6CA2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5</xdr:row>
      <xdr:rowOff>9525</xdr:rowOff>
    </xdr:from>
    <xdr:to>
      <xdr:col>51</xdr:col>
      <xdr:colOff>95250</xdr:colOff>
      <xdr:row>20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24993600" y="923925"/>
          <a:ext cx="6968490" cy="27336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</xdr:row>
      <xdr:rowOff>0</xdr:rowOff>
    </xdr:from>
    <xdr:to>
      <xdr:col>64</xdr:col>
      <xdr:colOff>95250</xdr:colOff>
      <xdr:row>19</xdr:row>
      <xdr:rowOff>209550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33116520" y="914400"/>
          <a:ext cx="6968490" cy="273939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53340</xdr:colOff>
      <xdr:row>3</xdr:row>
      <xdr:rowOff>7620</xdr:rowOff>
    </xdr:from>
    <xdr:to>
      <xdr:col>42</xdr:col>
      <xdr:colOff>108585</xdr:colOff>
      <xdr:row>4</xdr:row>
      <xdr:rowOff>7620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3172420" y="556260"/>
          <a:ext cx="3179445" cy="18288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30480</xdr:colOff>
      <xdr:row>0</xdr:row>
      <xdr:rowOff>68580</xdr:rowOff>
    </xdr:from>
    <xdr:to>
      <xdr:col>9</xdr:col>
      <xdr:colOff>144780</xdr:colOff>
      <xdr:row>2</xdr:row>
      <xdr:rowOff>147757</xdr:rowOff>
    </xdr:to>
    <xdr:pic>
      <xdr:nvPicPr>
        <xdr:cNvPr id="5" name="Obrázek 4" descr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8580"/>
          <a:ext cx="1341120" cy="44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5</xdr:row>
      <xdr:rowOff>9525</xdr:rowOff>
    </xdr:from>
    <xdr:to>
      <xdr:col>51</xdr:col>
      <xdr:colOff>95250</xdr:colOff>
      <xdr:row>20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 flipV="1">
          <a:off x="5448300" y="847725"/>
          <a:ext cx="1634490" cy="247459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</xdr:row>
      <xdr:rowOff>0</xdr:rowOff>
    </xdr:from>
    <xdr:to>
      <xdr:col>64</xdr:col>
      <xdr:colOff>95250</xdr:colOff>
      <xdr:row>19</xdr:row>
      <xdr:rowOff>209550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V="1">
          <a:off x="7208520" y="838200"/>
          <a:ext cx="1626870" cy="248031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53340</xdr:colOff>
      <xdr:row>3</xdr:row>
      <xdr:rowOff>7620</xdr:rowOff>
    </xdr:from>
    <xdr:to>
      <xdr:col>42</xdr:col>
      <xdr:colOff>108585</xdr:colOff>
      <xdr:row>4</xdr:row>
      <xdr:rowOff>7620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5173980" y="548640"/>
          <a:ext cx="672465" cy="1676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30480</xdr:colOff>
      <xdr:row>0</xdr:row>
      <xdr:rowOff>68580</xdr:rowOff>
    </xdr:from>
    <xdr:to>
      <xdr:col>9</xdr:col>
      <xdr:colOff>144780</xdr:colOff>
      <xdr:row>2</xdr:row>
      <xdr:rowOff>147757</xdr:rowOff>
    </xdr:to>
    <xdr:pic>
      <xdr:nvPicPr>
        <xdr:cNvPr id="5" name="Obrázek 4" descr="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8580"/>
          <a:ext cx="1341120" cy="44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5</xdr:row>
      <xdr:rowOff>9525</xdr:rowOff>
    </xdr:from>
    <xdr:to>
      <xdr:col>51</xdr:col>
      <xdr:colOff>95250</xdr:colOff>
      <xdr:row>20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V="1">
          <a:off x="5448300" y="847725"/>
          <a:ext cx="1634490" cy="247459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</xdr:row>
      <xdr:rowOff>0</xdr:rowOff>
    </xdr:from>
    <xdr:to>
      <xdr:col>64</xdr:col>
      <xdr:colOff>95250</xdr:colOff>
      <xdr:row>19</xdr:row>
      <xdr:rowOff>209550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7208520" y="838200"/>
          <a:ext cx="1626870" cy="248031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53340</xdr:colOff>
      <xdr:row>3</xdr:row>
      <xdr:rowOff>7620</xdr:rowOff>
    </xdr:from>
    <xdr:to>
      <xdr:col>42</xdr:col>
      <xdr:colOff>108585</xdr:colOff>
      <xdr:row>4</xdr:row>
      <xdr:rowOff>7620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173980" y="548640"/>
          <a:ext cx="672465" cy="1676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30480</xdr:colOff>
      <xdr:row>0</xdr:row>
      <xdr:rowOff>68580</xdr:rowOff>
    </xdr:from>
    <xdr:to>
      <xdr:col>9</xdr:col>
      <xdr:colOff>144780</xdr:colOff>
      <xdr:row>2</xdr:row>
      <xdr:rowOff>147757</xdr:rowOff>
    </xdr:to>
    <xdr:pic>
      <xdr:nvPicPr>
        <xdr:cNvPr id="5" name="Obrázek 4" descr="Log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8580"/>
          <a:ext cx="1341120" cy="44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5</xdr:row>
      <xdr:rowOff>9525</xdr:rowOff>
    </xdr:from>
    <xdr:to>
      <xdr:col>51</xdr:col>
      <xdr:colOff>95250</xdr:colOff>
      <xdr:row>20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5448300" y="847725"/>
          <a:ext cx="1634490" cy="247459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</xdr:row>
      <xdr:rowOff>0</xdr:rowOff>
    </xdr:from>
    <xdr:to>
      <xdr:col>64</xdr:col>
      <xdr:colOff>95250</xdr:colOff>
      <xdr:row>19</xdr:row>
      <xdr:rowOff>209550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V="1">
          <a:off x="7208520" y="838200"/>
          <a:ext cx="1626870" cy="248031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53340</xdr:colOff>
      <xdr:row>3</xdr:row>
      <xdr:rowOff>7620</xdr:rowOff>
    </xdr:from>
    <xdr:to>
      <xdr:col>42</xdr:col>
      <xdr:colOff>108585</xdr:colOff>
      <xdr:row>4</xdr:row>
      <xdr:rowOff>7620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173980" y="548640"/>
          <a:ext cx="672465" cy="1676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30480</xdr:colOff>
      <xdr:row>0</xdr:row>
      <xdr:rowOff>68580</xdr:rowOff>
    </xdr:from>
    <xdr:to>
      <xdr:col>9</xdr:col>
      <xdr:colOff>144780</xdr:colOff>
      <xdr:row>2</xdr:row>
      <xdr:rowOff>147757</xdr:rowOff>
    </xdr:to>
    <xdr:pic>
      <xdr:nvPicPr>
        <xdr:cNvPr id="5" name="Obrázek 4" descr="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8580"/>
          <a:ext cx="1341120" cy="44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5</xdr:row>
      <xdr:rowOff>9525</xdr:rowOff>
    </xdr:from>
    <xdr:to>
      <xdr:col>51</xdr:col>
      <xdr:colOff>95250</xdr:colOff>
      <xdr:row>20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V="1">
          <a:off x="5448300" y="847725"/>
          <a:ext cx="1634490" cy="247459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</xdr:row>
      <xdr:rowOff>0</xdr:rowOff>
    </xdr:from>
    <xdr:to>
      <xdr:col>64</xdr:col>
      <xdr:colOff>95250</xdr:colOff>
      <xdr:row>19</xdr:row>
      <xdr:rowOff>209550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V="1">
          <a:off x="7208520" y="838200"/>
          <a:ext cx="1626870" cy="248031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53340</xdr:colOff>
      <xdr:row>3</xdr:row>
      <xdr:rowOff>7620</xdr:rowOff>
    </xdr:from>
    <xdr:to>
      <xdr:col>42</xdr:col>
      <xdr:colOff>108585</xdr:colOff>
      <xdr:row>4</xdr:row>
      <xdr:rowOff>7620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5173980" y="548640"/>
          <a:ext cx="672465" cy="1676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30480</xdr:colOff>
      <xdr:row>0</xdr:row>
      <xdr:rowOff>68580</xdr:rowOff>
    </xdr:from>
    <xdr:to>
      <xdr:col>9</xdr:col>
      <xdr:colOff>144780</xdr:colOff>
      <xdr:row>2</xdr:row>
      <xdr:rowOff>147757</xdr:rowOff>
    </xdr:to>
    <xdr:pic>
      <xdr:nvPicPr>
        <xdr:cNvPr id="5" name="Obrázek 4" descr="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8580"/>
          <a:ext cx="1341120" cy="44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5</xdr:row>
      <xdr:rowOff>9525</xdr:rowOff>
    </xdr:from>
    <xdr:to>
      <xdr:col>51</xdr:col>
      <xdr:colOff>95250</xdr:colOff>
      <xdr:row>20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V="1">
          <a:off x="5448300" y="847725"/>
          <a:ext cx="1634490" cy="247459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</xdr:row>
      <xdr:rowOff>0</xdr:rowOff>
    </xdr:from>
    <xdr:to>
      <xdr:col>64</xdr:col>
      <xdr:colOff>95250</xdr:colOff>
      <xdr:row>19</xdr:row>
      <xdr:rowOff>209550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V="1">
          <a:off x="7208520" y="838200"/>
          <a:ext cx="1626870" cy="248031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53340</xdr:colOff>
      <xdr:row>3</xdr:row>
      <xdr:rowOff>7620</xdr:rowOff>
    </xdr:from>
    <xdr:to>
      <xdr:col>42</xdr:col>
      <xdr:colOff>108585</xdr:colOff>
      <xdr:row>4</xdr:row>
      <xdr:rowOff>7620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173980" y="548640"/>
          <a:ext cx="672465" cy="1676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30480</xdr:colOff>
      <xdr:row>0</xdr:row>
      <xdr:rowOff>68580</xdr:rowOff>
    </xdr:from>
    <xdr:to>
      <xdr:col>9</xdr:col>
      <xdr:colOff>144780</xdr:colOff>
      <xdr:row>2</xdr:row>
      <xdr:rowOff>147757</xdr:rowOff>
    </xdr:to>
    <xdr:pic>
      <xdr:nvPicPr>
        <xdr:cNvPr id="5" name="Obrázek 4" descr="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8580"/>
          <a:ext cx="1341120" cy="44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5</xdr:row>
      <xdr:rowOff>9525</xdr:rowOff>
    </xdr:from>
    <xdr:to>
      <xdr:col>51</xdr:col>
      <xdr:colOff>95250</xdr:colOff>
      <xdr:row>20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V="1">
          <a:off x="5448300" y="847725"/>
          <a:ext cx="1634490" cy="247459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</xdr:row>
      <xdr:rowOff>0</xdr:rowOff>
    </xdr:from>
    <xdr:to>
      <xdr:col>64</xdr:col>
      <xdr:colOff>95250</xdr:colOff>
      <xdr:row>19</xdr:row>
      <xdr:rowOff>209550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V="1">
          <a:off x="7208520" y="838200"/>
          <a:ext cx="1626870" cy="248031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53340</xdr:colOff>
      <xdr:row>3</xdr:row>
      <xdr:rowOff>7620</xdr:rowOff>
    </xdr:from>
    <xdr:to>
      <xdr:col>42</xdr:col>
      <xdr:colOff>108585</xdr:colOff>
      <xdr:row>4</xdr:row>
      <xdr:rowOff>7620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173980" y="548640"/>
          <a:ext cx="672465" cy="1676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30480</xdr:colOff>
      <xdr:row>0</xdr:row>
      <xdr:rowOff>68580</xdr:rowOff>
    </xdr:from>
    <xdr:to>
      <xdr:col>9</xdr:col>
      <xdr:colOff>144780</xdr:colOff>
      <xdr:row>2</xdr:row>
      <xdr:rowOff>147757</xdr:rowOff>
    </xdr:to>
    <xdr:pic>
      <xdr:nvPicPr>
        <xdr:cNvPr id="5" name="Obrázek 4" descr="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8580"/>
          <a:ext cx="1341120" cy="44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5</xdr:row>
      <xdr:rowOff>9525</xdr:rowOff>
    </xdr:from>
    <xdr:to>
      <xdr:col>51</xdr:col>
      <xdr:colOff>95250</xdr:colOff>
      <xdr:row>20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V="1">
          <a:off x="5448300" y="847725"/>
          <a:ext cx="1634490" cy="247459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</xdr:row>
      <xdr:rowOff>0</xdr:rowOff>
    </xdr:from>
    <xdr:to>
      <xdr:col>64</xdr:col>
      <xdr:colOff>95250</xdr:colOff>
      <xdr:row>19</xdr:row>
      <xdr:rowOff>209550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V="1">
          <a:off x="7208520" y="838200"/>
          <a:ext cx="1626870" cy="248031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53340</xdr:colOff>
      <xdr:row>3</xdr:row>
      <xdr:rowOff>7620</xdr:rowOff>
    </xdr:from>
    <xdr:to>
      <xdr:col>42</xdr:col>
      <xdr:colOff>108585</xdr:colOff>
      <xdr:row>4</xdr:row>
      <xdr:rowOff>7620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5173980" y="548640"/>
          <a:ext cx="672465" cy="1676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30480</xdr:colOff>
      <xdr:row>0</xdr:row>
      <xdr:rowOff>68580</xdr:rowOff>
    </xdr:from>
    <xdr:to>
      <xdr:col>9</xdr:col>
      <xdr:colOff>144780</xdr:colOff>
      <xdr:row>2</xdr:row>
      <xdr:rowOff>147757</xdr:rowOff>
    </xdr:to>
    <xdr:pic>
      <xdr:nvPicPr>
        <xdr:cNvPr id="5" name="Obrázek 4" descr="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8580"/>
          <a:ext cx="1341120" cy="44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5</xdr:row>
      <xdr:rowOff>9525</xdr:rowOff>
    </xdr:from>
    <xdr:to>
      <xdr:col>51</xdr:col>
      <xdr:colOff>95250</xdr:colOff>
      <xdr:row>20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V="1">
          <a:off x="5448300" y="847725"/>
          <a:ext cx="1634490" cy="247459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</xdr:row>
      <xdr:rowOff>0</xdr:rowOff>
    </xdr:from>
    <xdr:to>
      <xdr:col>64</xdr:col>
      <xdr:colOff>95250</xdr:colOff>
      <xdr:row>19</xdr:row>
      <xdr:rowOff>209550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7208520" y="838200"/>
          <a:ext cx="1626870" cy="248031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53340</xdr:colOff>
      <xdr:row>3</xdr:row>
      <xdr:rowOff>7620</xdr:rowOff>
    </xdr:from>
    <xdr:to>
      <xdr:col>42</xdr:col>
      <xdr:colOff>108585</xdr:colOff>
      <xdr:row>4</xdr:row>
      <xdr:rowOff>7620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5173980" y="548640"/>
          <a:ext cx="672465" cy="1676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30480</xdr:colOff>
      <xdr:row>0</xdr:row>
      <xdr:rowOff>68580</xdr:rowOff>
    </xdr:from>
    <xdr:to>
      <xdr:col>9</xdr:col>
      <xdr:colOff>144780</xdr:colOff>
      <xdr:row>2</xdr:row>
      <xdr:rowOff>147757</xdr:rowOff>
    </xdr:to>
    <xdr:pic>
      <xdr:nvPicPr>
        <xdr:cNvPr id="5" name="Obrázek 4" descr="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8580"/>
          <a:ext cx="1341120" cy="44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5</xdr:row>
      <xdr:rowOff>9525</xdr:rowOff>
    </xdr:from>
    <xdr:to>
      <xdr:col>51</xdr:col>
      <xdr:colOff>95250</xdr:colOff>
      <xdr:row>20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V="1">
          <a:off x="5448300" y="847725"/>
          <a:ext cx="1634490" cy="247459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</xdr:row>
      <xdr:rowOff>0</xdr:rowOff>
    </xdr:from>
    <xdr:to>
      <xdr:col>64</xdr:col>
      <xdr:colOff>95250</xdr:colOff>
      <xdr:row>19</xdr:row>
      <xdr:rowOff>209550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V="1">
          <a:off x="7208520" y="838200"/>
          <a:ext cx="1626870" cy="248031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53340</xdr:colOff>
      <xdr:row>3</xdr:row>
      <xdr:rowOff>7620</xdr:rowOff>
    </xdr:from>
    <xdr:to>
      <xdr:col>42</xdr:col>
      <xdr:colOff>108585</xdr:colOff>
      <xdr:row>4</xdr:row>
      <xdr:rowOff>7620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5173980" y="548640"/>
          <a:ext cx="672465" cy="1676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30480</xdr:colOff>
      <xdr:row>0</xdr:row>
      <xdr:rowOff>68580</xdr:rowOff>
    </xdr:from>
    <xdr:to>
      <xdr:col>9</xdr:col>
      <xdr:colOff>144780</xdr:colOff>
      <xdr:row>2</xdr:row>
      <xdr:rowOff>147757</xdr:rowOff>
    </xdr:to>
    <xdr:pic>
      <xdr:nvPicPr>
        <xdr:cNvPr id="5" name="Obrázek 4" descr="Log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8580"/>
          <a:ext cx="1341120" cy="44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S12"/>
  <sheetViews>
    <sheetView workbookViewId="0">
      <selection activeCell="H1" sqref="H1:I2"/>
    </sheetView>
  </sheetViews>
  <sheetFormatPr defaultRowHeight="15" x14ac:dyDescent="0.25"/>
  <cols>
    <col min="1" max="1" width="6.7109375" style="44" customWidth="1"/>
    <col min="2" max="2" width="1.7109375" style="45" bestFit="1" customWidth="1"/>
    <col min="3" max="3" width="9.140625" style="46" bestFit="1" customWidth="1"/>
    <col min="4" max="4" width="1.7109375" style="44" customWidth="1"/>
    <col min="5" max="5" width="1.7109375" style="45" bestFit="1" customWidth="1"/>
    <col min="6" max="6" width="9.140625" style="46" bestFit="1" customWidth="1"/>
    <col min="7" max="7" width="2.42578125" customWidth="1"/>
    <col min="9" max="9" width="11.85546875" customWidth="1"/>
    <col min="10" max="10" width="2" bestFit="1" customWidth="1"/>
    <col min="11" max="11" width="13.7109375" customWidth="1"/>
    <col min="13" max="13" width="11.85546875" customWidth="1"/>
  </cols>
  <sheetData>
    <row r="1" spans="1:19" ht="18.75" customHeight="1" x14ac:dyDescent="0.25">
      <c r="A1" s="165"/>
      <c r="B1" s="165"/>
      <c r="C1" s="165"/>
      <c r="D1" s="165"/>
      <c r="E1" s="165"/>
      <c r="F1" s="165"/>
      <c r="H1" s="166" t="s">
        <v>98</v>
      </c>
      <c r="I1" s="166"/>
      <c r="J1" s="162"/>
    </row>
    <row r="2" spans="1:19" x14ac:dyDescent="0.25">
      <c r="A2" s="43" t="s">
        <v>63</v>
      </c>
      <c r="B2" s="164"/>
      <c r="C2" s="164"/>
      <c r="D2" s="164"/>
      <c r="E2" s="164"/>
      <c r="F2" s="164"/>
      <c r="H2" s="166"/>
      <c r="I2" s="166"/>
      <c r="J2" s="162"/>
      <c r="M2" t="s">
        <v>85</v>
      </c>
      <c r="O2" t="s">
        <v>96</v>
      </c>
      <c r="Q2" t="s">
        <v>86</v>
      </c>
      <c r="S2" t="s">
        <v>87</v>
      </c>
    </row>
    <row r="3" spans="1:19" x14ac:dyDescent="0.25">
      <c r="A3" s="47">
        <v>1</v>
      </c>
      <c r="B3" s="36">
        <v>5</v>
      </c>
      <c r="C3" s="37" t="str">
        <f>+VLOOKUP(B3,$J$3:$K$7,2,0)</f>
        <v>Kometa D</v>
      </c>
      <c r="D3" s="38" t="s">
        <v>1</v>
      </c>
      <c r="E3" s="36">
        <v>4</v>
      </c>
      <c r="F3" s="48" t="str">
        <f t="shared" ref="F3:F12" si="0">+VLOOKUP(E3,$J$3:$K$7,2,0)</f>
        <v>Radotín</v>
      </c>
      <c r="J3">
        <v>1</v>
      </c>
      <c r="K3" s="120" t="s">
        <v>83</v>
      </c>
      <c r="M3" s="163">
        <v>45200</v>
      </c>
      <c r="N3" s="44"/>
      <c r="O3" s="161" t="s">
        <v>97</v>
      </c>
      <c r="P3" s="44"/>
      <c r="Q3" s="161">
        <v>1</v>
      </c>
      <c r="R3" s="44"/>
      <c r="S3" s="161">
        <v>2</v>
      </c>
    </row>
    <row r="4" spans="1:19" x14ac:dyDescent="0.25">
      <c r="A4" s="49">
        <v>2</v>
      </c>
      <c r="B4" s="39">
        <v>3</v>
      </c>
      <c r="C4" s="40" t="str">
        <f t="shared" ref="C4:C12" si="1">+VLOOKUP(B4,$J$3:$K$7,2,0)</f>
        <v>Lvi B</v>
      </c>
      <c r="D4" s="41" t="s">
        <v>1</v>
      </c>
      <c r="E4" s="39">
        <v>5</v>
      </c>
      <c r="F4" s="42" t="str">
        <f t="shared" si="0"/>
        <v>Kometa D</v>
      </c>
      <c r="J4">
        <v>2</v>
      </c>
      <c r="K4" s="120" t="s">
        <v>81</v>
      </c>
    </row>
    <row r="5" spans="1:19" x14ac:dyDescent="0.25">
      <c r="A5" s="49">
        <v>3</v>
      </c>
      <c r="B5" s="39">
        <v>4</v>
      </c>
      <c r="C5" s="40" t="str">
        <f t="shared" si="1"/>
        <v>Radotín</v>
      </c>
      <c r="D5" s="41" t="s">
        <v>1</v>
      </c>
      <c r="E5" s="39">
        <v>2</v>
      </c>
      <c r="F5" s="42" t="str">
        <f t="shared" si="0"/>
        <v>Kometa E</v>
      </c>
      <c r="J5">
        <v>3</v>
      </c>
      <c r="K5" s="120" t="s">
        <v>79</v>
      </c>
    </row>
    <row r="6" spans="1:19" x14ac:dyDescent="0.25">
      <c r="A6" s="49">
        <v>4</v>
      </c>
      <c r="B6" s="39">
        <v>5</v>
      </c>
      <c r="C6" s="40" t="str">
        <f t="shared" si="1"/>
        <v>Kometa D</v>
      </c>
      <c r="D6" s="41" t="s">
        <v>1</v>
      </c>
      <c r="E6" s="39">
        <v>1</v>
      </c>
      <c r="F6" s="42" t="str">
        <f t="shared" si="0"/>
        <v>Vršovice B</v>
      </c>
      <c r="J6">
        <v>4</v>
      </c>
      <c r="K6" s="120" t="s">
        <v>77</v>
      </c>
    </row>
    <row r="7" spans="1:19" x14ac:dyDescent="0.25">
      <c r="A7" s="49">
        <v>5</v>
      </c>
      <c r="B7" s="39">
        <v>4</v>
      </c>
      <c r="C7" s="40" t="str">
        <f t="shared" si="1"/>
        <v>Radotín</v>
      </c>
      <c r="D7" s="41" t="s">
        <v>1</v>
      </c>
      <c r="E7" s="39">
        <v>3</v>
      </c>
      <c r="F7" s="42" t="str">
        <f t="shared" si="0"/>
        <v>Lvi B</v>
      </c>
      <c r="J7">
        <v>5</v>
      </c>
      <c r="K7" s="120" t="s">
        <v>75</v>
      </c>
    </row>
    <row r="8" spans="1:19" x14ac:dyDescent="0.25">
      <c r="A8" s="49">
        <v>6</v>
      </c>
      <c r="B8" s="39">
        <v>2</v>
      </c>
      <c r="C8" s="40" t="str">
        <f t="shared" si="1"/>
        <v>Kometa E</v>
      </c>
      <c r="D8" s="41" t="s">
        <v>1</v>
      </c>
      <c r="E8" s="39">
        <v>5</v>
      </c>
      <c r="F8" s="42" t="str">
        <f t="shared" si="0"/>
        <v>Kometa D</v>
      </c>
    </row>
    <row r="9" spans="1:19" x14ac:dyDescent="0.25">
      <c r="A9" s="49">
        <v>7</v>
      </c>
      <c r="B9" s="39">
        <v>1</v>
      </c>
      <c r="C9" s="40" t="str">
        <f t="shared" si="1"/>
        <v>Vršovice B</v>
      </c>
      <c r="D9" s="41" t="s">
        <v>1</v>
      </c>
      <c r="E9" s="39">
        <v>4</v>
      </c>
      <c r="F9" s="42" t="str">
        <f t="shared" si="0"/>
        <v>Radotín</v>
      </c>
    </row>
    <row r="10" spans="1:19" x14ac:dyDescent="0.25">
      <c r="A10" s="49">
        <v>8</v>
      </c>
      <c r="B10" s="39">
        <v>2</v>
      </c>
      <c r="C10" s="40" t="str">
        <f t="shared" si="1"/>
        <v>Kometa E</v>
      </c>
      <c r="D10" s="41" t="s">
        <v>1</v>
      </c>
      <c r="E10" s="39">
        <v>3</v>
      </c>
      <c r="F10" s="42" t="str">
        <f t="shared" si="0"/>
        <v>Lvi B</v>
      </c>
    </row>
    <row r="11" spans="1:19" x14ac:dyDescent="0.25">
      <c r="A11" s="49">
        <v>9</v>
      </c>
      <c r="B11" s="39">
        <v>3</v>
      </c>
      <c r="C11" s="40" t="str">
        <f t="shared" si="1"/>
        <v>Lvi B</v>
      </c>
      <c r="D11" s="41" t="s">
        <v>1</v>
      </c>
      <c r="E11" s="39">
        <v>1</v>
      </c>
      <c r="F11" s="42" t="str">
        <f t="shared" si="0"/>
        <v>Vršovice B</v>
      </c>
    </row>
    <row r="12" spans="1:19" x14ac:dyDescent="0.25">
      <c r="A12" s="49">
        <v>10</v>
      </c>
      <c r="B12" s="39">
        <v>1</v>
      </c>
      <c r="C12" s="40" t="str">
        <f t="shared" si="1"/>
        <v>Vršovice B</v>
      </c>
      <c r="D12" s="41" t="s">
        <v>1</v>
      </c>
      <c r="E12" s="39">
        <v>2</v>
      </c>
      <c r="F12" s="42" t="str">
        <f t="shared" si="0"/>
        <v>Kometa E</v>
      </c>
    </row>
  </sheetData>
  <mergeCells count="3">
    <mergeCell ref="B2:F2"/>
    <mergeCell ref="A1:F1"/>
    <mergeCell ref="H1:I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BM40"/>
  <sheetViews>
    <sheetView workbookViewId="0">
      <selection activeCell="AY2" sqref="AY2:BD3"/>
    </sheetView>
  </sheetViews>
  <sheetFormatPr defaultColWidth="9.140625" defaultRowHeight="12.75" x14ac:dyDescent="0.2"/>
  <cols>
    <col min="1" max="1" width="1.7109375" style="1" customWidth="1"/>
    <col min="2" max="3" width="2.140625" style="1" customWidth="1"/>
    <col min="4" max="5" width="2.28515625" style="1" customWidth="1"/>
    <col min="6" max="7" width="1.5703125" style="1" customWidth="1"/>
    <col min="8" max="9" width="2.140625" style="1" customWidth="1"/>
    <col min="10" max="11" width="2.28515625" style="1" customWidth="1"/>
    <col min="12" max="13" width="1.5703125" style="1" customWidth="1"/>
    <col min="14" max="14" width="1.7109375" style="1" customWidth="1"/>
    <col min="15" max="16" width="2.140625" style="1" customWidth="1"/>
    <col min="17" max="18" width="2.28515625" style="1" customWidth="1"/>
    <col min="19" max="20" width="1.5703125" style="1" customWidth="1"/>
    <col min="21" max="22" width="2.140625" style="1" customWidth="1"/>
    <col min="23" max="24" width="2.28515625" style="1" customWidth="1"/>
    <col min="25" max="26" width="1.5703125" style="1" customWidth="1"/>
    <col min="27" max="27" width="2.140625" style="1" customWidth="1"/>
    <col min="28" max="28" width="2.42578125" style="1" customWidth="1"/>
    <col min="29" max="29" width="2.140625" style="1" customWidth="1"/>
    <col min="30" max="31" width="2.28515625" style="1" customWidth="1"/>
    <col min="32" max="33" width="1.5703125" style="1" customWidth="1"/>
    <col min="34" max="35" width="2.140625" style="1" customWidth="1"/>
    <col min="36" max="37" width="2.28515625" style="1" customWidth="1"/>
    <col min="38" max="39" width="1.5703125" style="1" customWidth="1"/>
    <col min="40" max="40" width="1.7109375" style="1" customWidth="1"/>
    <col min="41" max="42" width="2.140625" style="1" customWidth="1"/>
    <col min="43" max="44" width="2.28515625" style="1" customWidth="1"/>
    <col min="45" max="46" width="1.5703125" style="1" customWidth="1"/>
    <col min="47" max="48" width="2.140625" style="1" customWidth="1"/>
    <col min="49" max="50" width="2.28515625" style="1" customWidth="1"/>
    <col min="51" max="52" width="1.5703125" style="1" customWidth="1"/>
    <col min="53" max="53" width="1.7109375" style="1" customWidth="1"/>
    <col min="54" max="55" width="2.140625" style="1" customWidth="1"/>
    <col min="56" max="57" width="2.28515625" style="1" customWidth="1"/>
    <col min="58" max="59" width="1.5703125" style="1" customWidth="1"/>
    <col min="60" max="61" width="2.140625" style="1" customWidth="1"/>
    <col min="62" max="62" width="3.140625" style="1" customWidth="1"/>
    <col min="63" max="63" width="1.42578125" style="1" customWidth="1"/>
    <col min="64" max="65" width="1.5703125" style="1" customWidth="1"/>
    <col min="66" max="16384" width="9.140625" style="1"/>
  </cols>
  <sheetData>
    <row r="1" spans="1:65" ht="15.75" x14ac:dyDescent="0.25">
      <c r="A1" s="10"/>
      <c r="C1" s="10"/>
      <c r="D1" s="10"/>
      <c r="E1" s="10"/>
      <c r="F1" s="10"/>
      <c r="G1" s="10"/>
      <c r="H1" s="10"/>
      <c r="I1" s="10"/>
      <c r="J1" s="10"/>
      <c r="K1" s="30" t="s">
        <v>62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9"/>
      <c r="AL1" s="29"/>
      <c r="AM1" s="12" t="s">
        <v>61</v>
      </c>
      <c r="AN1" s="12"/>
      <c r="AO1" s="12"/>
      <c r="AP1" s="12"/>
      <c r="AQ1" s="12"/>
      <c r="AR1" s="12"/>
      <c r="AS1" s="12"/>
      <c r="AT1" s="12"/>
      <c r="AU1" s="12"/>
      <c r="AV1" s="12" t="s">
        <v>60</v>
      </c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234" t="s">
        <v>59</v>
      </c>
      <c r="BK1" s="235"/>
      <c r="BL1" s="235"/>
      <c r="BM1" s="236"/>
    </row>
    <row r="2" spans="1:65" ht="13.15" customHeight="1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28"/>
      <c r="AM2" s="10" t="s">
        <v>58</v>
      </c>
      <c r="AN2" s="10"/>
      <c r="AO2" s="10"/>
      <c r="AP2" s="10"/>
      <c r="AR2" s="248" t="str">
        <f>+zadání!O3</f>
        <v>U16</v>
      </c>
      <c r="AS2" s="248"/>
      <c r="AT2" s="248"/>
      <c r="AU2" s="248"/>
      <c r="AV2" s="248"/>
      <c r="AW2" s="248"/>
      <c r="AX2" s="26"/>
      <c r="AY2" s="249" t="str">
        <f>CONCATENATE(zadání!Q3,". kolo",_xlfn.UNICHAR(10),zadání!S3,". liga")</f>
        <v>1. kolo
2. liga</v>
      </c>
      <c r="AZ2" s="250"/>
      <c r="BA2" s="250"/>
      <c r="BB2" s="250"/>
      <c r="BC2" s="250"/>
      <c r="BD2" s="250"/>
      <c r="BE2" s="26"/>
      <c r="BF2" s="26"/>
      <c r="BG2" s="26"/>
      <c r="BH2" s="26"/>
      <c r="BI2" s="26"/>
      <c r="BJ2" s="237">
        <v>5</v>
      </c>
      <c r="BK2" s="238"/>
      <c r="BL2" s="238"/>
      <c r="BM2" s="239"/>
    </row>
    <row r="3" spans="1:65" ht="13.5" x14ac:dyDescent="0.25">
      <c r="A3" s="10"/>
      <c r="C3" s="10"/>
      <c r="D3" s="10"/>
      <c r="E3" s="10"/>
      <c r="F3" s="10"/>
      <c r="G3" s="10"/>
      <c r="H3" s="10"/>
      <c r="I3" s="10"/>
      <c r="J3" s="10"/>
      <c r="K3" s="10" t="s">
        <v>57</v>
      </c>
      <c r="L3" s="10"/>
      <c r="M3" s="10"/>
      <c r="N3" s="10"/>
      <c r="O3" s="3"/>
      <c r="P3" s="246" t="str">
        <f>+zadání!C7</f>
        <v>Radotín</v>
      </c>
      <c r="Q3" s="246"/>
      <c r="R3" s="246"/>
      <c r="S3" s="246"/>
      <c r="T3" s="246"/>
      <c r="U3" s="246"/>
      <c r="V3" s="246"/>
      <c r="W3" s="246"/>
      <c r="X3" s="247" t="s">
        <v>56</v>
      </c>
      <c r="Y3" s="247"/>
      <c r="Z3" s="247"/>
      <c r="AA3" s="247"/>
      <c r="AB3" s="246" t="str">
        <f>+zadání!F7</f>
        <v>Lvi B</v>
      </c>
      <c r="AC3" s="246"/>
      <c r="AD3" s="246"/>
      <c r="AE3" s="246"/>
      <c r="AF3" s="246"/>
      <c r="AG3" s="246"/>
      <c r="AH3" s="246"/>
      <c r="AI3" s="246"/>
      <c r="AJ3" s="246"/>
      <c r="AK3" s="10"/>
      <c r="AL3" s="27"/>
      <c r="AM3" s="10"/>
      <c r="AN3" s="10"/>
      <c r="AO3" s="10"/>
      <c r="AP3" s="10"/>
      <c r="AR3" s="248"/>
      <c r="AS3" s="248"/>
      <c r="AT3" s="248"/>
      <c r="AU3" s="248"/>
      <c r="AV3" s="248"/>
      <c r="AW3" s="248"/>
      <c r="AX3" s="26"/>
      <c r="AY3" s="250"/>
      <c r="AZ3" s="250"/>
      <c r="BA3" s="250"/>
      <c r="BB3" s="250"/>
      <c r="BC3" s="250"/>
      <c r="BD3" s="250"/>
      <c r="BE3" s="26"/>
      <c r="BF3" s="26"/>
      <c r="BG3" s="26"/>
      <c r="BH3" s="26"/>
      <c r="BI3" s="26"/>
      <c r="BJ3" s="240"/>
      <c r="BK3" s="241"/>
      <c r="BL3" s="241"/>
      <c r="BM3" s="242"/>
    </row>
    <row r="4" spans="1:65" ht="13.5" x14ac:dyDescent="0.25">
      <c r="B4" s="10"/>
      <c r="C4" s="10"/>
      <c r="D4" s="10"/>
      <c r="E4" s="10"/>
      <c r="F4" s="10"/>
      <c r="G4" s="10"/>
      <c r="H4" s="10"/>
      <c r="I4" s="10"/>
      <c r="J4" s="10"/>
      <c r="K4" s="25" t="s">
        <v>55</v>
      </c>
      <c r="L4" s="25"/>
      <c r="M4" s="25"/>
      <c r="N4" s="25"/>
      <c r="O4" s="25"/>
      <c r="P4" s="251">
        <f>+zadání!M3</f>
        <v>45200</v>
      </c>
      <c r="Q4" s="251"/>
      <c r="R4" s="251"/>
      <c r="S4" s="251"/>
      <c r="T4" s="25"/>
      <c r="U4" s="25"/>
      <c r="V4" s="25"/>
      <c r="W4" s="25"/>
      <c r="X4" s="25"/>
      <c r="Y4" s="25"/>
      <c r="Z4" s="25"/>
      <c r="AA4" s="25"/>
      <c r="AB4" s="25" t="s">
        <v>54</v>
      </c>
      <c r="AC4" s="232"/>
      <c r="AD4" s="233"/>
      <c r="AE4" s="233"/>
      <c r="AF4" s="25"/>
      <c r="AG4" s="25"/>
      <c r="AH4" s="25" t="s">
        <v>53</v>
      </c>
      <c r="AI4" s="25"/>
      <c r="AJ4" s="25"/>
      <c r="AK4" s="10"/>
      <c r="AL4" s="4"/>
      <c r="AM4" s="3" t="s">
        <v>52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43"/>
      <c r="BK4" s="244"/>
      <c r="BL4" s="244"/>
      <c r="BM4" s="245"/>
    </row>
    <row r="5" spans="1:65" s="23" customFormat="1" ht="10.5" customHeight="1" x14ac:dyDescent="0.25">
      <c r="B5" s="23" t="s">
        <v>27</v>
      </c>
      <c r="O5" s="23" t="s">
        <v>26</v>
      </c>
      <c r="AB5" s="23" t="s">
        <v>25</v>
      </c>
      <c r="AO5" s="23" t="s">
        <v>24</v>
      </c>
      <c r="BB5" s="23" t="s">
        <v>23</v>
      </c>
      <c r="BM5" s="24"/>
    </row>
    <row r="6" spans="1:65" ht="10.35" customHeight="1" x14ac:dyDescent="0.2">
      <c r="B6" s="229" t="s">
        <v>51</v>
      </c>
      <c r="C6" s="230"/>
      <c r="D6" s="230"/>
      <c r="E6" s="230"/>
      <c r="F6" s="230"/>
      <c r="G6" s="230"/>
      <c r="H6" s="230" t="s">
        <v>50</v>
      </c>
      <c r="I6" s="230"/>
      <c r="J6" s="230"/>
      <c r="K6" s="230"/>
      <c r="L6" s="230"/>
      <c r="M6" s="231"/>
      <c r="O6" s="229" t="s">
        <v>51</v>
      </c>
      <c r="P6" s="230"/>
      <c r="Q6" s="230"/>
      <c r="R6" s="230"/>
      <c r="S6" s="230"/>
      <c r="T6" s="230"/>
      <c r="U6" s="230" t="s">
        <v>50</v>
      </c>
      <c r="V6" s="230"/>
      <c r="W6" s="230"/>
      <c r="X6" s="230"/>
      <c r="Y6" s="230"/>
      <c r="Z6" s="231"/>
      <c r="AB6" s="229" t="s">
        <v>51</v>
      </c>
      <c r="AC6" s="230"/>
      <c r="AD6" s="230"/>
      <c r="AE6" s="230"/>
      <c r="AF6" s="230"/>
      <c r="AG6" s="230"/>
      <c r="AH6" s="230" t="s">
        <v>50</v>
      </c>
      <c r="AI6" s="230"/>
      <c r="AJ6" s="230"/>
      <c r="AK6" s="230"/>
      <c r="AL6" s="230"/>
      <c r="AM6" s="231"/>
      <c r="AO6" s="229" t="s">
        <v>51</v>
      </c>
      <c r="AP6" s="230"/>
      <c r="AQ6" s="230"/>
      <c r="AR6" s="230"/>
      <c r="AS6" s="230"/>
      <c r="AT6" s="230"/>
      <c r="AU6" s="230" t="s">
        <v>50</v>
      </c>
      <c r="AV6" s="230"/>
      <c r="AW6" s="230"/>
      <c r="AX6" s="230"/>
      <c r="AY6" s="230"/>
      <c r="AZ6" s="231"/>
      <c r="BB6" s="229" t="s">
        <v>51</v>
      </c>
      <c r="BC6" s="230"/>
      <c r="BD6" s="230"/>
      <c r="BE6" s="230"/>
      <c r="BF6" s="230"/>
      <c r="BG6" s="230"/>
      <c r="BH6" s="230" t="s">
        <v>50</v>
      </c>
      <c r="BI6" s="230"/>
      <c r="BJ6" s="230"/>
      <c r="BK6" s="230"/>
      <c r="BL6" s="230"/>
      <c r="BM6" s="231"/>
    </row>
    <row r="7" spans="1:65" ht="10.35" customHeight="1" x14ac:dyDescent="0.2">
      <c r="B7" s="229" t="s">
        <v>49</v>
      </c>
      <c r="C7" s="230"/>
      <c r="D7" s="230"/>
      <c r="E7" s="230"/>
      <c r="F7" s="230"/>
      <c r="G7" s="231"/>
      <c r="H7" s="229" t="s">
        <v>49</v>
      </c>
      <c r="I7" s="230"/>
      <c r="J7" s="230"/>
      <c r="K7" s="230"/>
      <c r="L7" s="230"/>
      <c r="M7" s="231"/>
      <c r="O7" s="229" t="s">
        <v>49</v>
      </c>
      <c r="P7" s="230"/>
      <c r="Q7" s="230"/>
      <c r="R7" s="230"/>
      <c r="S7" s="230"/>
      <c r="T7" s="231"/>
      <c r="U7" s="229" t="s">
        <v>49</v>
      </c>
      <c r="V7" s="230"/>
      <c r="W7" s="230"/>
      <c r="X7" s="230"/>
      <c r="Y7" s="230"/>
      <c r="Z7" s="231"/>
      <c r="AB7" s="229" t="s">
        <v>49</v>
      </c>
      <c r="AC7" s="230"/>
      <c r="AD7" s="230"/>
      <c r="AE7" s="230"/>
      <c r="AF7" s="230"/>
      <c r="AG7" s="231"/>
      <c r="AH7" s="229" t="s">
        <v>49</v>
      </c>
      <c r="AI7" s="230"/>
      <c r="AJ7" s="230"/>
      <c r="AK7" s="230"/>
      <c r="AL7" s="230"/>
      <c r="AM7" s="231"/>
      <c r="AO7" s="229" t="s">
        <v>49</v>
      </c>
      <c r="AP7" s="230"/>
      <c r="AQ7" s="230"/>
      <c r="AR7" s="230"/>
      <c r="AS7" s="230"/>
      <c r="AT7" s="231"/>
      <c r="AU7" s="229" t="s">
        <v>49</v>
      </c>
      <c r="AV7" s="230"/>
      <c r="AW7" s="230"/>
      <c r="AX7" s="230"/>
      <c r="AY7" s="230"/>
      <c r="AZ7" s="231"/>
      <c r="BB7" s="229" t="s">
        <v>49</v>
      </c>
      <c r="BC7" s="230"/>
      <c r="BD7" s="230"/>
      <c r="BE7" s="230"/>
      <c r="BF7" s="230"/>
      <c r="BG7" s="231"/>
      <c r="BH7" s="229" t="s">
        <v>49</v>
      </c>
      <c r="BI7" s="230"/>
      <c r="BJ7" s="230"/>
      <c r="BK7" s="230"/>
      <c r="BL7" s="230"/>
      <c r="BM7" s="231"/>
    </row>
    <row r="8" spans="1:65" ht="13.35" customHeight="1" x14ac:dyDescent="0.2">
      <c r="A8" s="252" t="s">
        <v>48</v>
      </c>
      <c r="B8" s="255">
        <v>1</v>
      </c>
      <c r="C8" s="13"/>
      <c r="D8" s="256"/>
      <c r="E8" s="257"/>
      <c r="F8" s="258" t="s">
        <v>47</v>
      </c>
      <c r="G8" s="258" t="s">
        <v>46</v>
      </c>
      <c r="H8" s="255">
        <v>1</v>
      </c>
      <c r="I8" s="13"/>
      <c r="J8" s="256"/>
      <c r="K8" s="257"/>
      <c r="L8" s="258" t="s">
        <v>47</v>
      </c>
      <c r="M8" s="258" t="s">
        <v>46</v>
      </c>
      <c r="O8" s="255">
        <v>1</v>
      </c>
      <c r="P8" s="13"/>
      <c r="Q8" s="256"/>
      <c r="R8" s="257"/>
      <c r="S8" s="258" t="s">
        <v>47</v>
      </c>
      <c r="T8" s="258" t="s">
        <v>46</v>
      </c>
      <c r="U8" s="255">
        <v>1</v>
      </c>
      <c r="V8" s="13"/>
      <c r="W8" s="256"/>
      <c r="X8" s="257"/>
      <c r="Y8" s="258" t="s">
        <v>47</v>
      </c>
      <c r="Z8" s="258" t="s">
        <v>46</v>
      </c>
      <c r="AB8" s="255">
        <v>1</v>
      </c>
      <c r="AC8" s="13"/>
      <c r="AD8" s="256"/>
      <c r="AE8" s="257"/>
      <c r="AF8" s="258" t="s">
        <v>47</v>
      </c>
      <c r="AG8" s="258" t="s">
        <v>46</v>
      </c>
      <c r="AH8" s="255">
        <v>1</v>
      </c>
      <c r="AI8" s="13"/>
      <c r="AJ8" s="256"/>
      <c r="AK8" s="257"/>
      <c r="AL8" s="258" t="s">
        <v>47</v>
      </c>
      <c r="AM8" s="258" t="s">
        <v>46</v>
      </c>
      <c r="AO8" s="255">
        <v>1</v>
      </c>
      <c r="AP8" s="13"/>
      <c r="AQ8" s="256"/>
      <c r="AR8" s="257"/>
      <c r="AS8" s="258" t="s">
        <v>47</v>
      </c>
      <c r="AT8" s="258" t="s">
        <v>46</v>
      </c>
      <c r="AU8" s="255">
        <v>1</v>
      </c>
      <c r="AV8" s="13"/>
      <c r="AW8" s="256"/>
      <c r="AX8" s="257"/>
      <c r="AY8" s="258" t="s">
        <v>47</v>
      </c>
      <c r="AZ8" s="258" t="s">
        <v>46</v>
      </c>
      <c r="BB8" s="255">
        <v>1</v>
      </c>
      <c r="BC8" s="13"/>
      <c r="BD8" s="256"/>
      <c r="BE8" s="257"/>
      <c r="BF8" s="258" t="s">
        <v>47</v>
      </c>
      <c r="BG8" s="258" t="s">
        <v>46</v>
      </c>
      <c r="BH8" s="255">
        <v>1</v>
      </c>
      <c r="BI8" s="13"/>
      <c r="BJ8" s="256"/>
      <c r="BK8" s="257"/>
      <c r="BL8" s="258" t="s">
        <v>47</v>
      </c>
      <c r="BM8" s="258" t="s">
        <v>46</v>
      </c>
    </row>
    <row r="9" spans="1:65" ht="13.35" customHeight="1" x14ac:dyDescent="0.2">
      <c r="A9" s="253"/>
      <c r="B9" s="255"/>
      <c r="C9" s="13"/>
      <c r="D9" s="256"/>
      <c r="E9" s="257"/>
      <c r="F9" s="258"/>
      <c r="G9" s="258"/>
      <c r="H9" s="255"/>
      <c r="I9" s="13"/>
      <c r="J9" s="256"/>
      <c r="K9" s="257"/>
      <c r="L9" s="258"/>
      <c r="M9" s="258"/>
      <c r="O9" s="255"/>
      <c r="P9" s="13"/>
      <c r="Q9" s="256"/>
      <c r="R9" s="257"/>
      <c r="S9" s="258"/>
      <c r="T9" s="258"/>
      <c r="U9" s="255"/>
      <c r="V9" s="13"/>
      <c r="W9" s="256"/>
      <c r="X9" s="257"/>
      <c r="Y9" s="258"/>
      <c r="Z9" s="258"/>
      <c r="AB9" s="255"/>
      <c r="AC9" s="13"/>
      <c r="AD9" s="256"/>
      <c r="AE9" s="257"/>
      <c r="AF9" s="258"/>
      <c r="AG9" s="258"/>
      <c r="AH9" s="255"/>
      <c r="AI9" s="13"/>
      <c r="AJ9" s="256"/>
      <c r="AK9" s="257"/>
      <c r="AL9" s="258"/>
      <c r="AM9" s="258"/>
      <c r="AO9" s="255"/>
      <c r="AP9" s="13"/>
      <c r="AQ9" s="256"/>
      <c r="AR9" s="257"/>
      <c r="AS9" s="258"/>
      <c r="AT9" s="258"/>
      <c r="AU9" s="255"/>
      <c r="AV9" s="13"/>
      <c r="AW9" s="256"/>
      <c r="AX9" s="257"/>
      <c r="AY9" s="258"/>
      <c r="AZ9" s="258"/>
      <c r="BB9" s="255"/>
      <c r="BC9" s="13"/>
      <c r="BD9" s="256"/>
      <c r="BE9" s="257"/>
      <c r="BF9" s="258"/>
      <c r="BG9" s="258"/>
      <c r="BH9" s="255"/>
      <c r="BI9" s="13"/>
      <c r="BJ9" s="256"/>
      <c r="BK9" s="257"/>
      <c r="BL9" s="258"/>
      <c r="BM9" s="258"/>
    </row>
    <row r="10" spans="1:65" ht="13.35" customHeight="1" x14ac:dyDescent="0.2">
      <c r="A10" s="253"/>
      <c r="B10" s="255">
        <v>2</v>
      </c>
      <c r="C10" s="13"/>
      <c r="D10" s="256"/>
      <c r="E10" s="257"/>
      <c r="F10" s="258"/>
      <c r="G10" s="258"/>
      <c r="H10" s="255">
        <v>2</v>
      </c>
      <c r="I10" s="13"/>
      <c r="J10" s="256"/>
      <c r="K10" s="257"/>
      <c r="L10" s="258"/>
      <c r="M10" s="258"/>
      <c r="O10" s="255">
        <v>2</v>
      </c>
      <c r="P10" s="13"/>
      <c r="Q10" s="256"/>
      <c r="R10" s="257"/>
      <c r="S10" s="258"/>
      <c r="T10" s="258"/>
      <c r="U10" s="255">
        <v>2</v>
      </c>
      <c r="V10" s="13"/>
      <c r="W10" s="256"/>
      <c r="X10" s="257"/>
      <c r="Y10" s="258"/>
      <c r="Z10" s="258"/>
      <c r="AB10" s="255">
        <v>2</v>
      </c>
      <c r="AC10" s="13"/>
      <c r="AD10" s="256"/>
      <c r="AE10" s="257"/>
      <c r="AF10" s="258"/>
      <c r="AG10" s="258"/>
      <c r="AH10" s="255">
        <v>2</v>
      </c>
      <c r="AI10" s="13"/>
      <c r="AJ10" s="256"/>
      <c r="AK10" s="257"/>
      <c r="AL10" s="258"/>
      <c r="AM10" s="258"/>
      <c r="AO10" s="255">
        <v>2</v>
      </c>
      <c r="AP10" s="13"/>
      <c r="AQ10" s="256"/>
      <c r="AR10" s="257"/>
      <c r="AS10" s="258"/>
      <c r="AT10" s="258"/>
      <c r="AU10" s="255">
        <v>2</v>
      </c>
      <c r="AV10" s="13"/>
      <c r="AW10" s="256"/>
      <c r="AX10" s="257"/>
      <c r="AY10" s="258"/>
      <c r="AZ10" s="258"/>
      <c r="BB10" s="255">
        <v>2</v>
      </c>
      <c r="BC10" s="13"/>
      <c r="BD10" s="256"/>
      <c r="BE10" s="257"/>
      <c r="BF10" s="258"/>
      <c r="BG10" s="258"/>
      <c r="BH10" s="255">
        <v>2</v>
      </c>
      <c r="BI10" s="13"/>
      <c r="BJ10" s="256"/>
      <c r="BK10" s="257"/>
      <c r="BL10" s="258"/>
      <c r="BM10" s="258"/>
    </row>
    <row r="11" spans="1:65" ht="13.35" customHeight="1" x14ac:dyDescent="0.2">
      <c r="A11" s="253"/>
      <c r="B11" s="255"/>
      <c r="C11" s="13"/>
      <c r="D11" s="256"/>
      <c r="E11" s="257"/>
      <c r="F11" s="258"/>
      <c r="G11" s="258"/>
      <c r="H11" s="255"/>
      <c r="I11" s="13"/>
      <c r="J11" s="256"/>
      <c r="K11" s="257"/>
      <c r="L11" s="258"/>
      <c r="M11" s="258"/>
      <c r="O11" s="255"/>
      <c r="P11" s="13"/>
      <c r="Q11" s="256"/>
      <c r="R11" s="257"/>
      <c r="S11" s="258"/>
      <c r="T11" s="258"/>
      <c r="U11" s="255"/>
      <c r="V11" s="13"/>
      <c r="W11" s="256"/>
      <c r="X11" s="257"/>
      <c r="Y11" s="258"/>
      <c r="Z11" s="258"/>
      <c r="AB11" s="255"/>
      <c r="AC11" s="13"/>
      <c r="AD11" s="256"/>
      <c r="AE11" s="257"/>
      <c r="AF11" s="258"/>
      <c r="AG11" s="258"/>
      <c r="AH11" s="255"/>
      <c r="AI11" s="13"/>
      <c r="AJ11" s="256"/>
      <c r="AK11" s="257"/>
      <c r="AL11" s="258"/>
      <c r="AM11" s="258"/>
      <c r="AO11" s="255"/>
      <c r="AP11" s="13"/>
      <c r="AQ11" s="256"/>
      <c r="AR11" s="257"/>
      <c r="AS11" s="258"/>
      <c r="AT11" s="258"/>
      <c r="AU11" s="255"/>
      <c r="AV11" s="13"/>
      <c r="AW11" s="256"/>
      <c r="AX11" s="257"/>
      <c r="AY11" s="258"/>
      <c r="AZ11" s="258"/>
      <c r="BB11" s="255"/>
      <c r="BC11" s="13"/>
      <c r="BD11" s="256"/>
      <c r="BE11" s="257"/>
      <c r="BF11" s="258"/>
      <c r="BG11" s="258"/>
      <c r="BH11" s="255"/>
      <c r="BI11" s="13"/>
      <c r="BJ11" s="256"/>
      <c r="BK11" s="257"/>
      <c r="BL11" s="258"/>
      <c r="BM11" s="258"/>
    </row>
    <row r="12" spans="1:65" ht="13.35" customHeight="1" x14ac:dyDescent="0.2">
      <c r="A12" s="253"/>
      <c r="B12" s="255">
        <v>3</v>
      </c>
      <c r="C12" s="13"/>
      <c r="D12" s="256"/>
      <c r="E12" s="257"/>
      <c r="F12" s="258"/>
      <c r="G12" s="258"/>
      <c r="H12" s="255">
        <v>3</v>
      </c>
      <c r="I12" s="13"/>
      <c r="J12" s="256"/>
      <c r="K12" s="257"/>
      <c r="L12" s="258"/>
      <c r="M12" s="258"/>
      <c r="O12" s="255">
        <v>3</v>
      </c>
      <c r="P12" s="13"/>
      <c r="Q12" s="256"/>
      <c r="R12" s="257"/>
      <c r="S12" s="258"/>
      <c r="T12" s="258"/>
      <c r="U12" s="255">
        <v>3</v>
      </c>
      <c r="V12" s="13"/>
      <c r="W12" s="256"/>
      <c r="X12" s="257"/>
      <c r="Y12" s="258"/>
      <c r="Z12" s="258"/>
      <c r="AB12" s="255">
        <v>3</v>
      </c>
      <c r="AC12" s="13"/>
      <c r="AD12" s="256"/>
      <c r="AE12" s="257"/>
      <c r="AF12" s="258"/>
      <c r="AG12" s="258"/>
      <c r="AH12" s="255">
        <v>3</v>
      </c>
      <c r="AI12" s="13"/>
      <c r="AJ12" s="256"/>
      <c r="AK12" s="257"/>
      <c r="AL12" s="258"/>
      <c r="AM12" s="258"/>
      <c r="AO12" s="255">
        <v>3</v>
      </c>
      <c r="AP12" s="13"/>
      <c r="AQ12" s="256"/>
      <c r="AR12" s="257"/>
      <c r="AS12" s="258"/>
      <c r="AT12" s="258"/>
      <c r="AU12" s="255">
        <v>3</v>
      </c>
      <c r="AV12" s="13"/>
      <c r="AW12" s="256"/>
      <c r="AX12" s="257"/>
      <c r="AY12" s="258"/>
      <c r="AZ12" s="258"/>
      <c r="BB12" s="255">
        <v>3</v>
      </c>
      <c r="BC12" s="13"/>
      <c r="BD12" s="256"/>
      <c r="BE12" s="257"/>
      <c r="BF12" s="258"/>
      <c r="BG12" s="258"/>
      <c r="BH12" s="255">
        <v>3</v>
      </c>
      <c r="BI12" s="13"/>
      <c r="BJ12" s="256"/>
      <c r="BK12" s="257"/>
      <c r="BL12" s="258"/>
      <c r="BM12" s="258"/>
    </row>
    <row r="13" spans="1:65" ht="13.35" customHeight="1" x14ac:dyDescent="0.2">
      <c r="A13" s="253"/>
      <c r="B13" s="255"/>
      <c r="C13" s="13"/>
      <c r="D13" s="256"/>
      <c r="E13" s="257"/>
      <c r="F13" s="258"/>
      <c r="G13" s="258"/>
      <c r="H13" s="255"/>
      <c r="I13" s="13"/>
      <c r="J13" s="256"/>
      <c r="K13" s="257"/>
      <c r="L13" s="258"/>
      <c r="M13" s="258"/>
      <c r="O13" s="255"/>
      <c r="P13" s="13"/>
      <c r="Q13" s="256"/>
      <c r="R13" s="257"/>
      <c r="S13" s="258"/>
      <c r="T13" s="258"/>
      <c r="U13" s="255"/>
      <c r="V13" s="13"/>
      <c r="W13" s="256"/>
      <c r="X13" s="257"/>
      <c r="Y13" s="258"/>
      <c r="Z13" s="258"/>
      <c r="AB13" s="255"/>
      <c r="AC13" s="13"/>
      <c r="AD13" s="256"/>
      <c r="AE13" s="257"/>
      <c r="AF13" s="258"/>
      <c r="AG13" s="258"/>
      <c r="AH13" s="255"/>
      <c r="AI13" s="13"/>
      <c r="AJ13" s="256"/>
      <c r="AK13" s="257"/>
      <c r="AL13" s="258"/>
      <c r="AM13" s="258"/>
      <c r="AO13" s="255"/>
      <c r="AP13" s="13"/>
      <c r="AQ13" s="256"/>
      <c r="AR13" s="257"/>
      <c r="AS13" s="258"/>
      <c r="AT13" s="258"/>
      <c r="AU13" s="255"/>
      <c r="AV13" s="13"/>
      <c r="AW13" s="256"/>
      <c r="AX13" s="257"/>
      <c r="AY13" s="258"/>
      <c r="AZ13" s="258"/>
      <c r="BB13" s="255"/>
      <c r="BC13" s="13"/>
      <c r="BD13" s="256"/>
      <c r="BE13" s="257"/>
      <c r="BF13" s="258"/>
      <c r="BG13" s="258"/>
      <c r="BH13" s="255"/>
      <c r="BI13" s="13"/>
      <c r="BJ13" s="256"/>
      <c r="BK13" s="257"/>
      <c r="BL13" s="258"/>
      <c r="BM13" s="258"/>
    </row>
    <row r="14" spans="1:65" ht="13.35" customHeight="1" x14ac:dyDescent="0.2">
      <c r="A14" s="253"/>
      <c r="B14" s="255">
        <v>4</v>
      </c>
      <c r="C14" s="13"/>
      <c r="D14" s="256"/>
      <c r="E14" s="257"/>
      <c r="F14" s="258"/>
      <c r="G14" s="258"/>
      <c r="H14" s="255">
        <v>4</v>
      </c>
      <c r="I14" s="13"/>
      <c r="J14" s="256"/>
      <c r="K14" s="257"/>
      <c r="L14" s="258"/>
      <c r="M14" s="258"/>
      <c r="O14" s="255">
        <v>4</v>
      </c>
      <c r="P14" s="13"/>
      <c r="Q14" s="256"/>
      <c r="R14" s="257"/>
      <c r="S14" s="258"/>
      <c r="T14" s="258"/>
      <c r="U14" s="255">
        <v>4</v>
      </c>
      <c r="V14" s="13"/>
      <c r="W14" s="256"/>
      <c r="X14" s="257"/>
      <c r="Y14" s="258"/>
      <c r="Z14" s="258"/>
      <c r="AB14" s="255">
        <v>4</v>
      </c>
      <c r="AC14" s="13"/>
      <c r="AD14" s="256"/>
      <c r="AE14" s="257"/>
      <c r="AF14" s="258"/>
      <c r="AG14" s="258"/>
      <c r="AH14" s="255">
        <v>4</v>
      </c>
      <c r="AI14" s="13"/>
      <c r="AJ14" s="256"/>
      <c r="AK14" s="257"/>
      <c r="AL14" s="258"/>
      <c r="AM14" s="258"/>
      <c r="AO14" s="255">
        <v>4</v>
      </c>
      <c r="AP14" s="13"/>
      <c r="AQ14" s="256"/>
      <c r="AR14" s="257"/>
      <c r="AS14" s="258"/>
      <c r="AT14" s="258"/>
      <c r="AU14" s="255">
        <v>4</v>
      </c>
      <c r="AV14" s="13"/>
      <c r="AW14" s="256"/>
      <c r="AX14" s="257"/>
      <c r="AY14" s="258"/>
      <c r="AZ14" s="258"/>
      <c r="BB14" s="255">
        <v>4</v>
      </c>
      <c r="BC14" s="13"/>
      <c r="BD14" s="256"/>
      <c r="BE14" s="257"/>
      <c r="BF14" s="258"/>
      <c r="BG14" s="258"/>
      <c r="BH14" s="255">
        <v>4</v>
      </c>
      <c r="BI14" s="13"/>
      <c r="BJ14" s="256"/>
      <c r="BK14" s="257"/>
      <c r="BL14" s="258"/>
      <c r="BM14" s="258"/>
    </row>
    <row r="15" spans="1:65" ht="13.35" customHeight="1" x14ac:dyDescent="0.2">
      <c r="A15" s="253"/>
      <c r="B15" s="255"/>
      <c r="C15" s="13"/>
      <c r="D15" s="256"/>
      <c r="E15" s="257"/>
      <c r="F15" s="258"/>
      <c r="G15" s="258"/>
      <c r="H15" s="255"/>
      <c r="I15" s="13"/>
      <c r="J15" s="256"/>
      <c r="K15" s="257"/>
      <c r="L15" s="258"/>
      <c r="M15" s="258"/>
      <c r="O15" s="255"/>
      <c r="P15" s="13"/>
      <c r="Q15" s="256"/>
      <c r="R15" s="257"/>
      <c r="S15" s="258"/>
      <c r="T15" s="258"/>
      <c r="U15" s="255"/>
      <c r="V15" s="13"/>
      <c r="W15" s="256"/>
      <c r="X15" s="257"/>
      <c r="Y15" s="258"/>
      <c r="Z15" s="258"/>
      <c r="AB15" s="255"/>
      <c r="AC15" s="13"/>
      <c r="AD15" s="256"/>
      <c r="AE15" s="257"/>
      <c r="AF15" s="258"/>
      <c r="AG15" s="258"/>
      <c r="AH15" s="255"/>
      <c r="AI15" s="13"/>
      <c r="AJ15" s="256"/>
      <c r="AK15" s="257"/>
      <c r="AL15" s="258"/>
      <c r="AM15" s="258"/>
      <c r="AO15" s="255"/>
      <c r="AP15" s="13"/>
      <c r="AQ15" s="256"/>
      <c r="AR15" s="257"/>
      <c r="AS15" s="258"/>
      <c r="AT15" s="258"/>
      <c r="AU15" s="255"/>
      <c r="AV15" s="13"/>
      <c r="AW15" s="256"/>
      <c r="AX15" s="257"/>
      <c r="AY15" s="258"/>
      <c r="AZ15" s="258"/>
      <c r="BB15" s="255"/>
      <c r="BC15" s="13"/>
      <c r="BD15" s="256"/>
      <c r="BE15" s="257"/>
      <c r="BF15" s="258"/>
      <c r="BG15" s="258"/>
      <c r="BH15" s="255"/>
      <c r="BI15" s="13"/>
      <c r="BJ15" s="256"/>
      <c r="BK15" s="257"/>
      <c r="BL15" s="258"/>
      <c r="BM15" s="258"/>
    </row>
    <row r="16" spans="1:65" ht="13.35" customHeight="1" x14ac:dyDescent="0.2">
      <c r="A16" s="253"/>
      <c r="B16" s="255">
        <v>5</v>
      </c>
      <c r="C16" s="13"/>
      <c r="D16" s="256"/>
      <c r="E16" s="257"/>
      <c r="F16" s="258"/>
      <c r="G16" s="258"/>
      <c r="H16" s="255">
        <v>5</v>
      </c>
      <c r="I16" s="13"/>
      <c r="J16" s="256"/>
      <c r="K16" s="257"/>
      <c r="L16" s="258"/>
      <c r="M16" s="258"/>
      <c r="O16" s="255">
        <v>5</v>
      </c>
      <c r="P16" s="13"/>
      <c r="Q16" s="256"/>
      <c r="R16" s="257"/>
      <c r="S16" s="258"/>
      <c r="T16" s="258"/>
      <c r="U16" s="255">
        <v>5</v>
      </c>
      <c r="V16" s="13"/>
      <c r="W16" s="256"/>
      <c r="X16" s="257"/>
      <c r="Y16" s="258"/>
      <c r="Z16" s="258"/>
      <c r="AB16" s="255">
        <v>5</v>
      </c>
      <c r="AC16" s="13"/>
      <c r="AD16" s="256"/>
      <c r="AE16" s="257"/>
      <c r="AF16" s="258"/>
      <c r="AG16" s="258"/>
      <c r="AH16" s="255">
        <v>5</v>
      </c>
      <c r="AI16" s="13"/>
      <c r="AJ16" s="256"/>
      <c r="AK16" s="257"/>
      <c r="AL16" s="258"/>
      <c r="AM16" s="258"/>
      <c r="AO16" s="255">
        <v>5</v>
      </c>
      <c r="AP16" s="13"/>
      <c r="AQ16" s="256"/>
      <c r="AR16" s="257"/>
      <c r="AS16" s="258"/>
      <c r="AT16" s="258"/>
      <c r="AU16" s="255">
        <v>5</v>
      </c>
      <c r="AV16" s="13"/>
      <c r="AW16" s="256"/>
      <c r="AX16" s="257"/>
      <c r="AY16" s="258"/>
      <c r="AZ16" s="258"/>
      <c r="BB16" s="255">
        <v>5</v>
      </c>
      <c r="BC16" s="13"/>
      <c r="BD16" s="256"/>
      <c r="BE16" s="257"/>
      <c r="BF16" s="258"/>
      <c r="BG16" s="258"/>
      <c r="BH16" s="255">
        <v>5</v>
      </c>
      <c r="BI16" s="13"/>
      <c r="BJ16" s="256"/>
      <c r="BK16" s="257"/>
      <c r="BL16" s="258"/>
      <c r="BM16" s="258"/>
    </row>
    <row r="17" spans="1:65" ht="13.35" customHeight="1" x14ac:dyDescent="0.2">
      <c r="A17" s="253"/>
      <c r="B17" s="255"/>
      <c r="C17" s="13"/>
      <c r="D17" s="256"/>
      <c r="E17" s="257"/>
      <c r="F17" s="258"/>
      <c r="G17" s="258"/>
      <c r="H17" s="255"/>
      <c r="I17" s="13"/>
      <c r="J17" s="256"/>
      <c r="K17" s="257"/>
      <c r="L17" s="258"/>
      <c r="M17" s="258"/>
      <c r="O17" s="255"/>
      <c r="P17" s="13"/>
      <c r="Q17" s="256"/>
      <c r="R17" s="257"/>
      <c r="S17" s="258"/>
      <c r="T17" s="258"/>
      <c r="U17" s="255"/>
      <c r="V17" s="13"/>
      <c r="W17" s="256"/>
      <c r="X17" s="257"/>
      <c r="Y17" s="258"/>
      <c r="Z17" s="258"/>
      <c r="AB17" s="255"/>
      <c r="AC17" s="13"/>
      <c r="AD17" s="256"/>
      <c r="AE17" s="257"/>
      <c r="AF17" s="258"/>
      <c r="AG17" s="258"/>
      <c r="AH17" s="255"/>
      <c r="AI17" s="13"/>
      <c r="AJ17" s="256"/>
      <c r="AK17" s="257"/>
      <c r="AL17" s="258"/>
      <c r="AM17" s="258"/>
      <c r="AO17" s="255"/>
      <c r="AP17" s="13"/>
      <c r="AQ17" s="256"/>
      <c r="AR17" s="257"/>
      <c r="AS17" s="258"/>
      <c r="AT17" s="258"/>
      <c r="AU17" s="255"/>
      <c r="AV17" s="13"/>
      <c r="AW17" s="256"/>
      <c r="AX17" s="257"/>
      <c r="AY17" s="258"/>
      <c r="AZ17" s="258"/>
      <c r="BB17" s="255"/>
      <c r="BC17" s="13"/>
      <c r="BD17" s="256"/>
      <c r="BE17" s="257"/>
      <c r="BF17" s="258"/>
      <c r="BG17" s="258"/>
      <c r="BH17" s="255"/>
      <c r="BI17" s="13"/>
      <c r="BJ17" s="256"/>
      <c r="BK17" s="257"/>
      <c r="BL17" s="258"/>
      <c r="BM17" s="258"/>
    </row>
    <row r="18" spans="1:65" ht="13.35" customHeight="1" x14ac:dyDescent="0.2">
      <c r="A18" s="253"/>
      <c r="B18" s="255">
        <v>6</v>
      </c>
      <c r="C18" s="13"/>
      <c r="D18" s="256"/>
      <c r="E18" s="257"/>
      <c r="F18" s="258"/>
      <c r="G18" s="258"/>
      <c r="H18" s="255">
        <v>6</v>
      </c>
      <c r="I18" s="13"/>
      <c r="J18" s="256"/>
      <c r="K18" s="257"/>
      <c r="L18" s="258"/>
      <c r="M18" s="258"/>
      <c r="O18" s="255">
        <v>6</v>
      </c>
      <c r="P18" s="13"/>
      <c r="Q18" s="256"/>
      <c r="R18" s="257"/>
      <c r="S18" s="258"/>
      <c r="T18" s="258"/>
      <c r="U18" s="255">
        <v>6</v>
      </c>
      <c r="V18" s="13"/>
      <c r="W18" s="256"/>
      <c r="X18" s="257"/>
      <c r="Y18" s="258"/>
      <c r="Z18" s="258"/>
      <c r="AB18" s="255">
        <v>6</v>
      </c>
      <c r="AC18" s="13"/>
      <c r="AD18" s="256"/>
      <c r="AE18" s="257"/>
      <c r="AF18" s="258"/>
      <c r="AG18" s="258"/>
      <c r="AH18" s="255">
        <v>6</v>
      </c>
      <c r="AI18" s="13"/>
      <c r="AJ18" s="256"/>
      <c r="AK18" s="257"/>
      <c r="AL18" s="258"/>
      <c r="AM18" s="258"/>
      <c r="AO18" s="255">
        <v>6</v>
      </c>
      <c r="AP18" s="13"/>
      <c r="AQ18" s="256"/>
      <c r="AR18" s="257"/>
      <c r="AS18" s="258"/>
      <c r="AT18" s="258"/>
      <c r="AU18" s="255">
        <v>6</v>
      </c>
      <c r="AV18" s="13"/>
      <c r="AW18" s="256"/>
      <c r="AX18" s="257"/>
      <c r="AY18" s="258"/>
      <c r="AZ18" s="258"/>
      <c r="BB18" s="255">
        <v>6</v>
      </c>
      <c r="BC18" s="13"/>
      <c r="BD18" s="256"/>
      <c r="BE18" s="257"/>
      <c r="BF18" s="258"/>
      <c r="BG18" s="258"/>
      <c r="BH18" s="255">
        <v>6</v>
      </c>
      <c r="BI18" s="13"/>
      <c r="BJ18" s="256"/>
      <c r="BK18" s="257"/>
      <c r="BL18" s="258"/>
      <c r="BM18" s="258"/>
    </row>
    <row r="19" spans="1:65" ht="13.35" customHeight="1" x14ac:dyDescent="0.2">
      <c r="A19" s="254"/>
      <c r="B19" s="255"/>
      <c r="C19" s="13"/>
      <c r="D19" s="256"/>
      <c r="E19" s="257"/>
      <c r="F19" s="258"/>
      <c r="G19" s="258"/>
      <c r="H19" s="255"/>
      <c r="I19" s="13"/>
      <c r="J19" s="256"/>
      <c r="K19" s="257"/>
      <c r="L19" s="258"/>
      <c r="M19" s="258"/>
      <c r="O19" s="255"/>
      <c r="P19" s="13"/>
      <c r="Q19" s="256"/>
      <c r="R19" s="257"/>
      <c r="S19" s="258"/>
      <c r="T19" s="258"/>
      <c r="U19" s="255"/>
      <c r="V19" s="13"/>
      <c r="W19" s="256"/>
      <c r="X19" s="257"/>
      <c r="Y19" s="258"/>
      <c r="Z19" s="258"/>
      <c r="AB19" s="255"/>
      <c r="AC19" s="13"/>
      <c r="AD19" s="256"/>
      <c r="AE19" s="257"/>
      <c r="AF19" s="258"/>
      <c r="AG19" s="258"/>
      <c r="AH19" s="255"/>
      <c r="AI19" s="13"/>
      <c r="AJ19" s="256"/>
      <c r="AK19" s="257"/>
      <c r="AL19" s="258"/>
      <c r="AM19" s="258"/>
      <c r="AO19" s="255"/>
      <c r="AP19" s="13"/>
      <c r="AQ19" s="256"/>
      <c r="AR19" s="257"/>
      <c r="AS19" s="258"/>
      <c r="AT19" s="258"/>
      <c r="AU19" s="255"/>
      <c r="AV19" s="13"/>
      <c r="AW19" s="256"/>
      <c r="AX19" s="257"/>
      <c r="AY19" s="258"/>
      <c r="AZ19" s="258"/>
      <c r="BB19" s="255"/>
      <c r="BC19" s="13"/>
      <c r="BD19" s="256"/>
      <c r="BE19" s="257"/>
      <c r="BF19" s="258"/>
      <c r="BG19" s="258"/>
      <c r="BH19" s="255"/>
      <c r="BI19" s="13"/>
      <c r="BJ19" s="256"/>
      <c r="BK19" s="257"/>
      <c r="BL19" s="258"/>
      <c r="BM19" s="258"/>
    </row>
    <row r="20" spans="1:65" ht="17.25" customHeight="1" x14ac:dyDescent="0.2">
      <c r="A20" s="22"/>
      <c r="B20" s="265" t="s">
        <v>45</v>
      </c>
      <c r="C20" s="266"/>
      <c r="D20" s="265" t="s">
        <v>44</v>
      </c>
      <c r="E20" s="266"/>
      <c r="F20" s="261"/>
      <c r="G20" s="262"/>
      <c r="H20" s="265" t="s">
        <v>45</v>
      </c>
      <c r="I20" s="266"/>
      <c r="J20" s="265" t="s">
        <v>44</v>
      </c>
      <c r="K20" s="266"/>
      <c r="L20" s="261"/>
      <c r="M20" s="262"/>
      <c r="O20" s="265" t="s">
        <v>45</v>
      </c>
      <c r="P20" s="266"/>
      <c r="Q20" s="265" t="s">
        <v>44</v>
      </c>
      <c r="R20" s="266"/>
      <c r="S20" s="261"/>
      <c r="T20" s="262"/>
      <c r="U20" s="259" t="s">
        <v>45</v>
      </c>
      <c r="V20" s="260"/>
      <c r="W20" s="259" t="s">
        <v>44</v>
      </c>
      <c r="X20" s="260"/>
      <c r="Y20" s="261"/>
      <c r="Z20" s="262"/>
      <c r="AB20" s="259" t="s">
        <v>45</v>
      </c>
      <c r="AC20" s="260"/>
      <c r="AD20" s="259" t="s">
        <v>44</v>
      </c>
      <c r="AE20" s="260"/>
      <c r="AF20" s="261"/>
      <c r="AG20" s="262"/>
      <c r="AH20" s="259" t="s">
        <v>45</v>
      </c>
      <c r="AI20" s="260"/>
      <c r="AJ20" s="259" t="s">
        <v>44</v>
      </c>
      <c r="AK20" s="260"/>
      <c r="AL20" s="261"/>
      <c r="AM20" s="262"/>
      <c r="AO20" s="259" t="s">
        <v>45</v>
      </c>
      <c r="AP20" s="260"/>
      <c r="AQ20" s="259" t="s">
        <v>44</v>
      </c>
      <c r="AR20" s="260"/>
      <c r="AS20" s="261"/>
      <c r="AT20" s="262"/>
      <c r="AU20" s="259" t="s">
        <v>45</v>
      </c>
      <c r="AV20" s="260"/>
      <c r="AW20" s="259" t="s">
        <v>44</v>
      </c>
      <c r="AX20" s="260"/>
      <c r="AY20" s="261"/>
      <c r="AZ20" s="262"/>
      <c r="BB20" s="259" t="s">
        <v>45</v>
      </c>
      <c r="BC20" s="260"/>
      <c r="BD20" s="263" t="s">
        <v>44</v>
      </c>
      <c r="BE20" s="264"/>
      <c r="BF20" s="267"/>
      <c r="BG20" s="268"/>
      <c r="BH20" s="259" t="s">
        <v>45</v>
      </c>
      <c r="BI20" s="260"/>
      <c r="BJ20" s="263" t="s">
        <v>44</v>
      </c>
      <c r="BK20" s="264"/>
      <c r="BL20" s="267"/>
      <c r="BM20" s="268"/>
    </row>
    <row r="21" spans="1:65" ht="6" customHeight="1" x14ac:dyDescent="0.2">
      <c r="B21" s="21"/>
      <c r="D21" s="20"/>
      <c r="E21" s="20"/>
      <c r="F21" s="19"/>
      <c r="G21" s="19"/>
      <c r="H21" s="21"/>
      <c r="J21" s="20"/>
      <c r="K21" s="20"/>
      <c r="L21" s="19"/>
      <c r="M21" s="19"/>
      <c r="O21" s="21"/>
      <c r="Q21" s="20"/>
      <c r="R21" s="20"/>
      <c r="S21" s="19"/>
      <c r="T21" s="19"/>
      <c r="U21" s="21"/>
      <c r="W21" s="20"/>
      <c r="X21" s="20"/>
      <c r="Y21" s="19"/>
      <c r="Z21" s="19"/>
      <c r="AB21" s="21"/>
      <c r="AD21" s="20"/>
      <c r="AE21" s="20"/>
      <c r="AF21" s="19"/>
      <c r="AG21" s="19"/>
      <c r="AH21" s="21"/>
      <c r="AJ21" s="20"/>
      <c r="AK21" s="20"/>
      <c r="AL21" s="19"/>
      <c r="AM21" s="19"/>
      <c r="AO21" s="21"/>
      <c r="AQ21" s="20"/>
      <c r="AR21" s="20"/>
      <c r="AS21" s="19"/>
      <c r="AT21" s="19"/>
      <c r="AU21" s="21"/>
      <c r="AW21" s="20"/>
      <c r="AX21" s="20"/>
      <c r="AY21" s="19"/>
      <c r="AZ21" s="19"/>
      <c r="BB21" s="21"/>
      <c r="BD21" s="20"/>
      <c r="BE21" s="20"/>
      <c r="BF21" s="19"/>
      <c r="BG21" s="19"/>
      <c r="BH21" s="21"/>
      <c r="BJ21" s="20"/>
      <c r="BK21" s="20"/>
      <c r="BL21" s="19"/>
      <c r="BM21" s="18"/>
    </row>
    <row r="22" spans="1:65" ht="17.25" customHeight="1" x14ac:dyDescent="0.25">
      <c r="B22" s="277" t="s">
        <v>43</v>
      </c>
      <c r="C22" s="278"/>
      <c r="D22" s="278"/>
      <c r="E22" s="278"/>
      <c r="F22" s="275" t="str">
        <f>+P3</f>
        <v>Radotín</v>
      </c>
      <c r="G22" s="275"/>
      <c r="H22" s="275"/>
      <c r="I22" s="275"/>
      <c r="J22" s="275"/>
      <c r="K22" s="276"/>
      <c r="L22" s="277" t="s">
        <v>42</v>
      </c>
      <c r="M22" s="278"/>
      <c r="N22" s="278"/>
      <c r="O22" s="278"/>
      <c r="P22" s="278"/>
      <c r="Q22" s="275" t="str">
        <f>+AB3</f>
        <v>Lvi B</v>
      </c>
      <c r="R22" s="275"/>
      <c r="S22" s="275"/>
      <c r="T22" s="275"/>
      <c r="U22" s="275"/>
      <c r="V22" s="276"/>
      <c r="W22" s="10" t="s">
        <v>41</v>
      </c>
      <c r="AI22" s="3" t="s">
        <v>40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M22" s="17"/>
    </row>
    <row r="23" spans="1:65" s="10" customFormat="1" ht="12.75" customHeight="1" x14ac:dyDescent="0.25">
      <c r="B23" s="271" t="s">
        <v>39</v>
      </c>
      <c r="C23" s="271"/>
      <c r="D23" s="271"/>
      <c r="E23" s="271"/>
      <c r="F23" s="271"/>
      <c r="G23" s="271"/>
      <c r="H23" s="271"/>
      <c r="I23" s="271"/>
      <c r="J23" s="282" t="s">
        <v>38</v>
      </c>
      <c r="K23" s="282"/>
      <c r="L23" s="271" t="s">
        <v>39</v>
      </c>
      <c r="M23" s="271"/>
      <c r="N23" s="271"/>
      <c r="O23" s="271"/>
      <c r="P23" s="271"/>
      <c r="Q23" s="271"/>
      <c r="R23" s="271"/>
      <c r="S23" s="271"/>
      <c r="T23" s="271"/>
      <c r="U23" s="282" t="s">
        <v>38</v>
      </c>
      <c r="V23" s="282"/>
      <c r="W23" s="16" t="s">
        <v>37</v>
      </c>
      <c r="X23" s="16" t="s">
        <v>36</v>
      </c>
      <c r="Y23" s="283" t="s">
        <v>35</v>
      </c>
      <c r="Z23" s="284"/>
      <c r="AA23" s="16" t="s">
        <v>34</v>
      </c>
      <c r="AB23" s="15" t="s">
        <v>33</v>
      </c>
      <c r="AC23" s="14" t="s">
        <v>32</v>
      </c>
      <c r="AD23" s="285" t="s">
        <v>31</v>
      </c>
      <c r="AE23" s="286"/>
      <c r="AF23" s="286"/>
      <c r="AG23" s="287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C23" s="234" t="s">
        <v>30</v>
      </c>
      <c r="BD23" s="235"/>
      <c r="BE23" s="235"/>
      <c r="BF23" s="235"/>
      <c r="BG23" s="235"/>
      <c r="BH23" s="235"/>
      <c r="BI23" s="235"/>
      <c r="BJ23" s="235"/>
      <c r="BK23" s="235"/>
      <c r="BL23" s="235"/>
      <c r="BM23" s="236"/>
    </row>
    <row r="24" spans="1:65" ht="12.75" customHeight="1" x14ac:dyDescent="0.25">
      <c r="B24" s="270"/>
      <c r="C24" s="270"/>
      <c r="D24" s="270"/>
      <c r="E24" s="270"/>
      <c r="F24" s="270"/>
      <c r="G24" s="270"/>
      <c r="H24" s="270"/>
      <c r="I24" s="270"/>
      <c r="J24" s="271"/>
      <c r="K24" s="271"/>
      <c r="L24" s="272"/>
      <c r="M24" s="273"/>
      <c r="N24" s="273"/>
      <c r="O24" s="273"/>
      <c r="P24" s="273"/>
      <c r="Q24" s="273"/>
      <c r="R24" s="273"/>
      <c r="S24" s="273"/>
      <c r="T24" s="274"/>
      <c r="U24" s="271"/>
      <c r="V24" s="271"/>
      <c r="W24" s="13"/>
      <c r="X24" s="13"/>
      <c r="Y24" s="256"/>
      <c r="Z24" s="257"/>
      <c r="AA24" s="13"/>
      <c r="AB24" s="13"/>
      <c r="AC24" s="13"/>
      <c r="AD24" s="256"/>
      <c r="AE24" s="269"/>
      <c r="AF24" s="269"/>
      <c r="AG24" s="257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C24" s="234"/>
      <c r="BD24" s="235"/>
      <c r="BE24" s="236"/>
      <c r="BF24" s="234" t="s">
        <v>29</v>
      </c>
      <c r="BG24" s="235"/>
      <c r="BH24" s="236"/>
      <c r="BI24" s="234" t="s">
        <v>0</v>
      </c>
      <c r="BJ24" s="236"/>
      <c r="BK24" s="234" t="s">
        <v>28</v>
      </c>
      <c r="BL24" s="235"/>
      <c r="BM24" s="236"/>
    </row>
    <row r="25" spans="1:65" ht="12.75" customHeight="1" x14ac:dyDescent="0.25">
      <c r="B25" s="270"/>
      <c r="C25" s="270"/>
      <c r="D25" s="270"/>
      <c r="E25" s="270"/>
      <c r="F25" s="270"/>
      <c r="G25" s="270"/>
      <c r="H25" s="270"/>
      <c r="I25" s="270"/>
      <c r="J25" s="271"/>
      <c r="K25" s="271"/>
      <c r="L25" s="272"/>
      <c r="M25" s="273"/>
      <c r="N25" s="273"/>
      <c r="O25" s="273"/>
      <c r="P25" s="273"/>
      <c r="Q25" s="273"/>
      <c r="R25" s="273"/>
      <c r="S25" s="273"/>
      <c r="T25" s="274"/>
      <c r="U25" s="271"/>
      <c r="V25" s="271"/>
      <c r="W25" s="13"/>
      <c r="X25" s="13"/>
      <c r="Y25" s="256"/>
      <c r="Z25" s="257"/>
      <c r="AA25" s="13"/>
      <c r="AB25" s="13"/>
      <c r="AC25" s="13"/>
      <c r="AD25" s="256"/>
      <c r="AE25" s="269"/>
      <c r="AF25" s="269"/>
      <c r="AG25" s="257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C25" s="279" t="s">
        <v>27</v>
      </c>
      <c r="BD25" s="280"/>
      <c r="BE25" s="281"/>
      <c r="BF25" s="8"/>
      <c r="BG25" s="7"/>
      <c r="BH25" s="6"/>
      <c r="BI25" s="8"/>
      <c r="BJ25" s="6"/>
      <c r="BK25" s="8"/>
      <c r="BL25" s="7"/>
      <c r="BM25" s="6"/>
    </row>
    <row r="26" spans="1:65" ht="12.75" customHeight="1" x14ac:dyDescent="0.25">
      <c r="B26" s="270"/>
      <c r="C26" s="270"/>
      <c r="D26" s="270"/>
      <c r="E26" s="270"/>
      <c r="F26" s="270"/>
      <c r="G26" s="270"/>
      <c r="H26" s="270"/>
      <c r="I26" s="270"/>
      <c r="J26" s="271"/>
      <c r="K26" s="271"/>
      <c r="L26" s="272"/>
      <c r="M26" s="273"/>
      <c r="N26" s="273"/>
      <c r="O26" s="273"/>
      <c r="P26" s="273"/>
      <c r="Q26" s="273"/>
      <c r="R26" s="273"/>
      <c r="S26" s="273"/>
      <c r="T26" s="274"/>
      <c r="U26" s="271"/>
      <c r="V26" s="271"/>
      <c r="W26" s="13"/>
      <c r="X26" s="13"/>
      <c r="Y26" s="256"/>
      <c r="Z26" s="257"/>
      <c r="AA26" s="13"/>
      <c r="AB26" s="13"/>
      <c r="AC26" s="13"/>
      <c r="AD26" s="256"/>
      <c r="AE26" s="269"/>
      <c r="AF26" s="269"/>
      <c r="AG26" s="257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C26" s="279" t="s">
        <v>26</v>
      </c>
      <c r="BD26" s="280"/>
      <c r="BE26" s="281"/>
      <c r="BF26" s="31"/>
      <c r="BG26" s="32"/>
      <c r="BH26" s="33"/>
      <c r="BI26" s="31"/>
      <c r="BJ26" s="33"/>
      <c r="BK26" s="8"/>
      <c r="BL26" s="7"/>
      <c r="BM26" s="6"/>
    </row>
    <row r="27" spans="1:65" ht="12.75" customHeight="1" x14ac:dyDescent="0.25">
      <c r="B27" s="270"/>
      <c r="C27" s="270"/>
      <c r="D27" s="270"/>
      <c r="E27" s="270"/>
      <c r="F27" s="270"/>
      <c r="G27" s="270"/>
      <c r="H27" s="270"/>
      <c r="I27" s="270"/>
      <c r="J27" s="271"/>
      <c r="K27" s="271"/>
      <c r="L27" s="272"/>
      <c r="M27" s="273"/>
      <c r="N27" s="273"/>
      <c r="O27" s="273"/>
      <c r="P27" s="273"/>
      <c r="Q27" s="273"/>
      <c r="R27" s="273"/>
      <c r="S27" s="273"/>
      <c r="T27" s="274"/>
      <c r="U27" s="271"/>
      <c r="V27" s="271"/>
      <c r="W27" s="13"/>
      <c r="X27" s="13"/>
      <c r="Y27" s="256"/>
      <c r="Z27" s="257"/>
      <c r="AA27" s="13"/>
      <c r="AB27" s="13"/>
      <c r="AC27" s="13"/>
      <c r="AD27" s="256"/>
      <c r="AE27" s="269"/>
      <c r="AF27" s="269"/>
      <c r="AG27" s="257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C27" s="279" t="s">
        <v>25</v>
      </c>
      <c r="BD27" s="280"/>
      <c r="BE27" s="281"/>
      <c r="BF27" s="31"/>
      <c r="BG27" s="32"/>
      <c r="BH27" s="33"/>
      <c r="BI27" s="31"/>
      <c r="BJ27" s="33"/>
      <c r="BK27" s="8"/>
      <c r="BL27" s="7"/>
      <c r="BM27" s="6"/>
    </row>
    <row r="28" spans="1:65" ht="12.75" customHeight="1" x14ac:dyDescent="0.25">
      <c r="B28" s="270"/>
      <c r="C28" s="270"/>
      <c r="D28" s="270"/>
      <c r="E28" s="270"/>
      <c r="F28" s="270"/>
      <c r="G28" s="270"/>
      <c r="H28" s="270"/>
      <c r="I28" s="270"/>
      <c r="J28" s="271"/>
      <c r="K28" s="271"/>
      <c r="L28" s="272"/>
      <c r="M28" s="273"/>
      <c r="N28" s="273"/>
      <c r="O28" s="273"/>
      <c r="P28" s="273"/>
      <c r="Q28" s="273"/>
      <c r="R28" s="273"/>
      <c r="S28" s="273"/>
      <c r="T28" s="274"/>
      <c r="U28" s="271"/>
      <c r="V28" s="271"/>
      <c r="W28" s="13"/>
      <c r="X28" s="13"/>
      <c r="Y28" s="256"/>
      <c r="Z28" s="257"/>
      <c r="AA28" s="13"/>
      <c r="AB28" s="13"/>
      <c r="AC28" s="13"/>
      <c r="AD28" s="256"/>
      <c r="AE28" s="269"/>
      <c r="AF28" s="269"/>
      <c r="AG28" s="257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C28" s="279" t="s">
        <v>24</v>
      </c>
      <c r="BD28" s="280"/>
      <c r="BE28" s="281"/>
      <c r="BF28" s="288"/>
      <c r="BG28" s="289"/>
      <c r="BH28" s="290"/>
      <c r="BI28" s="288"/>
      <c r="BJ28" s="290"/>
      <c r="BK28" s="288"/>
      <c r="BL28" s="289"/>
      <c r="BM28" s="290"/>
    </row>
    <row r="29" spans="1:65" ht="12.75" customHeight="1" x14ac:dyDescent="0.25">
      <c r="B29" s="270"/>
      <c r="C29" s="270"/>
      <c r="D29" s="270"/>
      <c r="E29" s="270"/>
      <c r="F29" s="270"/>
      <c r="G29" s="270"/>
      <c r="H29" s="270"/>
      <c r="I29" s="270"/>
      <c r="J29" s="271"/>
      <c r="K29" s="271"/>
      <c r="L29" s="272"/>
      <c r="M29" s="273"/>
      <c r="N29" s="273"/>
      <c r="O29" s="273"/>
      <c r="P29" s="273"/>
      <c r="Q29" s="273"/>
      <c r="R29" s="273"/>
      <c r="S29" s="273"/>
      <c r="T29" s="274"/>
      <c r="U29" s="271"/>
      <c r="V29" s="271"/>
      <c r="W29" s="13"/>
      <c r="X29" s="13"/>
      <c r="Y29" s="256"/>
      <c r="Z29" s="257"/>
      <c r="AA29" s="13"/>
      <c r="AB29" s="13"/>
      <c r="AC29" s="13"/>
      <c r="AD29" s="256"/>
      <c r="AE29" s="269"/>
      <c r="AF29" s="269"/>
      <c r="AG29" s="257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C29" s="279" t="s">
        <v>23</v>
      </c>
      <c r="BD29" s="280"/>
      <c r="BE29" s="281"/>
      <c r="BF29" s="288"/>
      <c r="BG29" s="289"/>
      <c r="BH29" s="290"/>
      <c r="BI29" s="288"/>
      <c r="BJ29" s="290"/>
      <c r="BK29" s="288"/>
      <c r="BL29" s="289"/>
      <c r="BM29" s="290"/>
    </row>
    <row r="30" spans="1:65" ht="12.75" customHeight="1" x14ac:dyDescent="0.25">
      <c r="B30" s="270"/>
      <c r="C30" s="270"/>
      <c r="D30" s="270"/>
      <c r="E30" s="270"/>
      <c r="F30" s="270"/>
      <c r="G30" s="270"/>
      <c r="H30" s="270"/>
      <c r="I30" s="270"/>
      <c r="J30" s="271"/>
      <c r="K30" s="271"/>
      <c r="L30" s="272"/>
      <c r="M30" s="273"/>
      <c r="N30" s="273"/>
      <c r="O30" s="273"/>
      <c r="P30" s="273"/>
      <c r="Q30" s="273"/>
      <c r="R30" s="273"/>
      <c r="S30" s="273"/>
      <c r="T30" s="274"/>
      <c r="U30" s="271"/>
      <c r="V30" s="271"/>
      <c r="W30" s="13"/>
      <c r="X30" s="13"/>
      <c r="Y30" s="256"/>
      <c r="Z30" s="257"/>
      <c r="AA30" s="13"/>
      <c r="AB30" s="13"/>
      <c r="AC30" s="13"/>
      <c r="AD30" s="256"/>
      <c r="AE30" s="269"/>
      <c r="AF30" s="269"/>
      <c r="AG30" s="257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C30" s="279" t="s">
        <v>22</v>
      </c>
      <c r="BD30" s="280"/>
      <c r="BE30" s="281"/>
      <c r="BF30" s="31"/>
      <c r="BG30" s="32"/>
      <c r="BH30" s="33"/>
      <c r="BI30" s="31"/>
      <c r="BJ30" s="33"/>
      <c r="BK30" s="8"/>
      <c r="BL30" s="7"/>
      <c r="BM30" s="6"/>
    </row>
    <row r="31" spans="1:65" ht="12.75" customHeight="1" x14ac:dyDescent="0.25">
      <c r="B31" s="270"/>
      <c r="C31" s="270"/>
      <c r="D31" s="270"/>
      <c r="E31" s="270"/>
      <c r="F31" s="270"/>
      <c r="G31" s="270"/>
      <c r="H31" s="270"/>
      <c r="I31" s="270"/>
      <c r="J31" s="271"/>
      <c r="K31" s="271"/>
      <c r="L31" s="272"/>
      <c r="M31" s="273"/>
      <c r="N31" s="273"/>
      <c r="O31" s="273"/>
      <c r="P31" s="273"/>
      <c r="Q31" s="273"/>
      <c r="R31" s="273"/>
      <c r="S31" s="273"/>
      <c r="T31" s="274"/>
      <c r="U31" s="271"/>
      <c r="V31" s="271"/>
      <c r="W31" s="13"/>
      <c r="X31" s="13"/>
      <c r="Y31" s="256"/>
      <c r="Z31" s="257"/>
      <c r="AA31" s="13"/>
      <c r="AB31" s="13"/>
      <c r="AC31" s="13"/>
      <c r="AD31" s="256"/>
      <c r="AE31" s="269"/>
      <c r="AF31" s="269"/>
      <c r="AG31" s="257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C31" s="279" t="s">
        <v>21</v>
      </c>
      <c r="BD31" s="280"/>
      <c r="BE31" s="280"/>
      <c r="BF31" s="280"/>
      <c r="BG31" s="280"/>
      <c r="BH31" s="280"/>
      <c r="BI31" s="280"/>
      <c r="BJ31" s="280"/>
      <c r="BK31" s="318" t="s">
        <v>20</v>
      </c>
      <c r="BL31" s="318"/>
      <c r="BM31" s="319"/>
    </row>
    <row r="32" spans="1:65" ht="12.75" customHeight="1" x14ac:dyDescent="0.25">
      <c r="B32" s="270"/>
      <c r="C32" s="270"/>
      <c r="D32" s="270"/>
      <c r="E32" s="270"/>
      <c r="F32" s="270"/>
      <c r="G32" s="270"/>
      <c r="H32" s="270"/>
      <c r="I32" s="270"/>
      <c r="J32" s="271"/>
      <c r="K32" s="271"/>
      <c r="L32" s="272"/>
      <c r="M32" s="273"/>
      <c r="N32" s="273"/>
      <c r="O32" s="273"/>
      <c r="P32" s="273"/>
      <c r="Q32" s="273"/>
      <c r="R32" s="273"/>
      <c r="S32" s="273"/>
      <c r="T32" s="274"/>
      <c r="U32" s="271"/>
      <c r="V32" s="271"/>
      <c r="W32" s="13"/>
      <c r="X32" s="13"/>
      <c r="Y32" s="256"/>
      <c r="Z32" s="257"/>
      <c r="AA32" s="13"/>
      <c r="AB32" s="13"/>
      <c r="AC32" s="13"/>
      <c r="AD32" s="256"/>
      <c r="AE32" s="269"/>
      <c r="AF32" s="269"/>
      <c r="AG32" s="257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C32" s="320"/>
      <c r="BD32" s="321"/>
      <c r="BE32" s="321"/>
      <c r="BF32" s="321"/>
      <c r="BG32" s="321"/>
      <c r="BH32" s="321"/>
      <c r="BI32" s="321"/>
      <c r="BJ32" s="321"/>
      <c r="BK32" s="322" t="s">
        <v>19</v>
      </c>
      <c r="BL32" s="322"/>
      <c r="BM32" s="323"/>
    </row>
    <row r="33" spans="2:65" ht="12.75" customHeight="1" x14ac:dyDescent="0.25">
      <c r="B33" s="270"/>
      <c r="C33" s="270"/>
      <c r="D33" s="270"/>
      <c r="E33" s="270"/>
      <c r="F33" s="270"/>
      <c r="G33" s="270"/>
      <c r="H33" s="270"/>
      <c r="I33" s="270"/>
      <c r="J33" s="271"/>
      <c r="K33" s="271"/>
      <c r="L33" s="272"/>
      <c r="M33" s="273"/>
      <c r="N33" s="273"/>
      <c r="O33" s="273"/>
      <c r="P33" s="273"/>
      <c r="Q33" s="273"/>
      <c r="R33" s="273"/>
      <c r="S33" s="273"/>
      <c r="T33" s="274"/>
      <c r="U33" s="271"/>
      <c r="V33" s="271"/>
      <c r="W33" s="13"/>
      <c r="X33" s="13"/>
      <c r="Y33" s="256"/>
      <c r="Z33" s="257"/>
      <c r="AA33" s="13"/>
      <c r="AB33" s="13"/>
      <c r="AC33" s="13"/>
      <c r="AD33" s="256"/>
      <c r="AE33" s="269"/>
      <c r="AF33" s="269"/>
      <c r="AG33" s="257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C33" s="291" t="s">
        <v>18</v>
      </c>
      <c r="BD33" s="292"/>
      <c r="BE33" s="292"/>
      <c r="BF33" s="292"/>
      <c r="BG33" s="292"/>
      <c r="BH33" s="292"/>
      <c r="BI33" s="292"/>
      <c r="BJ33" s="292"/>
      <c r="BK33" s="292"/>
      <c r="BL33" s="292"/>
      <c r="BM33" s="293"/>
    </row>
    <row r="34" spans="2:65" ht="12.75" customHeight="1" x14ac:dyDescent="0.25">
      <c r="B34" s="270"/>
      <c r="C34" s="270"/>
      <c r="D34" s="270"/>
      <c r="E34" s="270"/>
      <c r="F34" s="270"/>
      <c r="G34" s="270"/>
      <c r="H34" s="270"/>
      <c r="I34" s="270"/>
      <c r="J34" s="271"/>
      <c r="K34" s="271"/>
      <c r="L34" s="272"/>
      <c r="M34" s="273"/>
      <c r="N34" s="273"/>
      <c r="O34" s="273"/>
      <c r="P34" s="273"/>
      <c r="Q34" s="273"/>
      <c r="R34" s="273"/>
      <c r="S34" s="273"/>
      <c r="T34" s="274"/>
      <c r="U34" s="271"/>
      <c r="V34" s="271"/>
      <c r="W34" s="294" t="s">
        <v>17</v>
      </c>
      <c r="X34" s="294"/>
      <c r="Y34" s="294"/>
      <c r="Z34" s="294"/>
      <c r="AA34" s="294"/>
      <c r="AB34" s="294"/>
      <c r="AC34" s="294"/>
      <c r="AD34" s="294"/>
      <c r="AE34" s="294"/>
      <c r="AF34" s="294"/>
      <c r="AG34" s="29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C34" s="291" t="s">
        <v>16</v>
      </c>
      <c r="BD34" s="292"/>
      <c r="BE34" s="292"/>
      <c r="BF34" s="292"/>
      <c r="BG34" s="292"/>
      <c r="BH34" s="292"/>
      <c r="BI34" s="292"/>
      <c r="BJ34" s="292"/>
      <c r="BK34" s="292"/>
      <c r="BL34" s="292"/>
      <c r="BM34" s="293"/>
    </row>
    <row r="35" spans="2:65" ht="12.75" customHeight="1" thickBot="1" x14ac:dyDescent="0.3">
      <c r="B35" s="300"/>
      <c r="C35" s="300"/>
      <c r="D35" s="300"/>
      <c r="E35" s="300"/>
      <c r="F35" s="300"/>
      <c r="G35" s="300"/>
      <c r="H35" s="300"/>
      <c r="I35" s="300"/>
      <c r="J35" s="301"/>
      <c r="K35" s="301"/>
      <c r="L35" s="314"/>
      <c r="M35" s="315"/>
      <c r="N35" s="315"/>
      <c r="O35" s="315"/>
      <c r="P35" s="315"/>
      <c r="Q35" s="315"/>
      <c r="R35" s="315"/>
      <c r="S35" s="315"/>
      <c r="T35" s="316"/>
      <c r="U35" s="301"/>
      <c r="V35" s="301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7"/>
      <c r="AI35" s="317" t="s">
        <v>15</v>
      </c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9"/>
    </row>
    <row r="36" spans="2:65" ht="13.5" customHeight="1" thickBot="1" x14ac:dyDescent="0.3">
      <c r="B36" s="312" t="s">
        <v>14</v>
      </c>
      <c r="C36" s="313"/>
      <c r="D36" s="309"/>
      <c r="E36" s="310"/>
      <c r="F36" s="310"/>
      <c r="G36" s="310"/>
      <c r="H36" s="310"/>
      <c r="I36" s="311"/>
      <c r="J36" s="305"/>
      <c r="K36" s="306"/>
      <c r="L36" s="307" t="s">
        <v>14</v>
      </c>
      <c r="M36" s="308"/>
      <c r="N36" s="309"/>
      <c r="O36" s="310"/>
      <c r="P36" s="310"/>
      <c r="Q36" s="310"/>
      <c r="R36" s="310"/>
      <c r="S36" s="310"/>
      <c r="T36" s="311"/>
      <c r="U36" s="305"/>
      <c r="V36" s="30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7"/>
      <c r="AI36" s="324" t="s">
        <v>13</v>
      </c>
      <c r="AJ36" s="325"/>
      <c r="AK36" s="325"/>
      <c r="AL36" s="325"/>
      <c r="AM36" s="325"/>
      <c r="AN36" s="326"/>
      <c r="AO36" s="12"/>
      <c r="AP36" s="12"/>
      <c r="AQ36" s="12"/>
      <c r="AR36" s="12"/>
      <c r="AS36" s="12"/>
      <c r="AT36" s="12"/>
      <c r="AU36" s="11"/>
      <c r="AV36" s="279" t="s">
        <v>12</v>
      </c>
      <c r="AW36" s="280"/>
      <c r="AX36" s="280"/>
      <c r="AY36" s="280"/>
      <c r="AZ36" s="280"/>
      <c r="BA36" s="281"/>
      <c r="BB36" s="8"/>
      <c r="BC36" s="7"/>
      <c r="BD36" s="7"/>
      <c r="BE36" s="7"/>
      <c r="BF36" s="7"/>
      <c r="BG36" s="6"/>
      <c r="BH36" s="8"/>
      <c r="BI36" s="7"/>
      <c r="BJ36" s="7"/>
      <c r="BK36" s="7"/>
      <c r="BL36" s="7"/>
      <c r="BM36" s="6"/>
    </row>
    <row r="37" spans="2:65" ht="13.5" customHeight="1" thickBot="1" x14ac:dyDescent="0.3">
      <c r="B37" s="312" t="s">
        <v>14</v>
      </c>
      <c r="C37" s="313"/>
      <c r="D37" s="309"/>
      <c r="E37" s="310"/>
      <c r="F37" s="310"/>
      <c r="G37" s="310"/>
      <c r="H37" s="310"/>
      <c r="I37" s="311"/>
      <c r="J37" s="305"/>
      <c r="K37" s="306"/>
      <c r="L37" s="307" t="s">
        <v>14</v>
      </c>
      <c r="M37" s="308"/>
      <c r="N37" s="309"/>
      <c r="O37" s="310"/>
      <c r="P37" s="310"/>
      <c r="Q37" s="310"/>
      <c r="R37" s="310"/>
      <c r="S37" s="310"/>
      <c r="T37" s="311"/>
      <c r="U37" s="305"/>
      <c r="V37" s="30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7"/>
      <c r="AI37" s="327"/>
      <c r="AJ37" s="328"/>
      <c r="AK37" s="328"/>
      <c r="AL37" s="328"/>
      <c r="AM37" s="328"/>
      <c r="AN37" s="329"/>
      <c r="AO37" s="3"/>
      <c r="AP37" s="3"/>
      <c r="AQ37" s="3"/>
      <c r="AR37" s="3"/>
      <c r="AS37" s="3"/>
      <c r="AT37" s="3"/>
      <c r="AU37" s="2"/>
      <c r="AV37" s="279" t="s">
        <v>9</v>
      </c>
      <c r="AW37" s="280"/>
      <c r="AX37" s="280"/>
      <c r="AY37" s="280"/>
      <c r="AZ37" s="280"/>
      <c r="BA37" s="281"/>
      <c r="BB37" s="8"/>
      <c r="BC37" s="7"/>
      <c r="BD37" s="7"/>
      <c r="BE37" s="7"/>
      <c r="BF37" s="7"/>
      <c r="BG37" s="6"/>
      <c r="BH37" s="8"/>
      <c r="BI37" s="7"/>
      <c r="BJ37" s="7"/>
      <c r="BK37" s="7"/>
      <c r="BL37" s="7"/>
      <c r="BM37" s="6"/>
    </row>
    <row r="38" spans="2:65" ht="13.5" customHeight="1" x14ac:dyDescent="0.25">
      <c r="B38" s="302" t="s">
        <v>11</v>
      </c>
      <c r="C38" s="303"/>
      <c r="D38" s="303"/>
      <c r="E38" s="303"/>
      <c r="F38" s="303"/>
      <c r="G38" s="303"/>
      <c r="H38" s="303"/>
      <c r="I38" s="303"/>
      <c r="J38" s="303"/>
      <c r="K38" s="304"/>
      <c r="L38" s="302" t="s">
        <v>10</v>
      </c>
      <c r="M38" s="303"/>
      <c r="N38" s="303"/>
      <c r="O38" s="303"/>
      <c r="P38" s="303"/>
      <c r="Q38" s="303"/>
      <c r="R38" s="303"/>
      <c r="S38" s="303"/>
      <c r="T38" s="303"/>
      <c r="U38" s="303"/>
      <c r="V38" s="304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I38" s="324" t="s">
        <v>6</v>
      </c>
      <c r="AJ38" s="325"/>
      <c r="AK38" s="325"/>
      <c r="AL38" s="325"/>
      <c r="AM38" s="325"/>
      <c r="AN38" s="326"/>
      <c r="AO38" s="10"/>
      <c r="AP38" s="10"/>
      <c r="AQ38" s="10"/>
      <c r="AR38" s="10"/>
      <c r="AS38" s="10"/>
      <c r="AT38" s="10"/>
      <c r="AU38" s="9"/>
      <c r="AV38" s="279" t="s">
        <v>5</v>
      </c>
      <c r="AW38" s="280"/>
      <c r="AX38" s="280"/>
      <c r="AY38" s="280"/>
      <c r="AZ38" s="280"/>
      <c r="BA38" s="281"/>
      <c r="BB38" s="8"/>
      <c r="BC38" s="7"/>
      <c r="BD38" s="7"/>
      <c r="BE38" s="7"/>
      <c r="BF38" s="7"/>
      <c r="BG38" s="6"/>
      <c r="BH38" s="8"/>
      <c r="BI38" s="7"/>
      <c r="BJ38" s="7"/>
      <c r="BK38" s="7"/>
      <c r="BL38" s="7"/>
      <c r="BM38" s="6"/>
    </row>
    <row r="39" spans="2:65" ht="13.5" customHeight="1" x14ac:dyDescent="0.25">
      <c r="B39" s="270" t="s">
        <v>8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 t="s">
        <v>7</v>
      </c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7"/>
      <c r="AI39" s="327"/>
      <c r="AJ39" s="328"/>
      <c r="AK39" s="328"/>
      <c r="AL39" s="328"/>
      <c r="AM39" s="328"/>
      <c r="AN39" s="329"/>
      <c r="AO39" s="3"/>
      <c r="AP39" s="3"/>
      <c r="AQ39" s="3"/>
      <c r="AR39" s="3"/>
      <c r="AS39" s="3"/>
      <c r="AT39" s="3"/>
      <c r="AU39" s="2"/>
      <c r="AV39" s="279" t="s">
        <v>2</v>
      </c>
      <c r="AW39" s="280"/>
      <c r="AX39" s="280"/>
      <c r="AY39" s="280"/>
      <c r="AZ39" s="280"/>
      <c r="BA39" s="281"/>
      <c r="BB39" s="4"/>
      <c r="BC39" s="3"/>
      <c r="BD39" s="3"/>
      <c r="BE39" s="3"/>
      <c r="BF39" s="3"/>
      <c r="BG39" s="2"/>
      <c r="BH39" s="4"/>
      <c r="BI39" s="3"/>
      <c r="BJ39" s="3"/>
      <c r="BK39" s="3"/>
      <c r="BL39" s="3"/>
      <c r="BM39" s="2"/>
    </row>
    <row r="40" spans="2:65" ht="13.5" customHeight="1" x14ac:dyDescent="0.25">
      <c r="B40" s="270" t="s">
        <v>4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 t="s">
        <v>3</v>
      </c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9"/>
      <c r="AH40" s="5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5"/>
    </row>
  </sheetData>
  <mergeCells count="399">
    <mergeCell ref="B40:K40"/>
    <mergeCell ref="L40:V40"/>
    <mergeCell ref="B38:K38"/>
    <mergeCell ref="L38:V38"/>
    <mergeCell ref="AI38:AN39"/>
    <mergeCell ref="AV38:BA38"/>
    <mergeCell ref="B39:K39"/>
    <mergeCell ref="L39:V39"/>
    <mergeCell ref="AV39:BA39"/>
    <mergeCell ref="N36:T36"/>
    <mergeCell ref="U36:V36"/>
    <mergeCell ref="AI36:AN37"/>
    <mergeCell ref="AV36:BA36"/>
    <mergeCell ref="B37:C37"/>
    <mergeCell ref="D37:I37"/>
    <mergeCell ref="J37:K37"/>
    <mergeCell ref="L37:M37"/>
    <mergeCell ref="N37:T37"/>
    <mergeCell ref="U37:V37"/>
    <mergeCell ref="AV37:BA37"/>
    <mergeCell ref="AI33:BA33"/>
    <mergeCell ref="BC33:BM33"/>
    <mergeCell ref="B34:I34"/>
    <mergeCell ref="J34:K34"/>
    <mergeCell ref="L34:T34"/>
    <mergeCell ref="U34:V34"/>
    <mergeCell ref="W34:AG40"/>
    <mergeCell ref="AI34:BA34"/>
    <mergeCell ref="BC34:BM34"/>
    <mergeCell ref="B35:I35"/>
    <mergeCell ref="B33:I33"/>
    <mergeCell ref="J33:K33"/>
    <mergeCell ref="L33:T33"/>
    <mergeCell ref="U33:V33"/>
    <mergeCell ref="Y33:Z33"/>
    <mergeCell ref="AD33:AG33"/>
    <mergeCell ref="J35:K35"/>
    <mergeCell ref="L35:T35"/>
    <mergeCell ref="U35:V35"/>
    <mergeCell ref="AI35:AU35"/>
    <mergeCell ref="B36:C36"/>
    <mergeCell ref="D36:I36"/>
    <mergeCell ref="J36:K36"/>
    <mergeCell ref="L36:M36"/>
    <mergeCell ref="B32:I32"/>
    <mergeCell ref="J32:K32"/>
    <mergeCell ref="L32:T32"/>
    <mergeCell ref="U32:V32"/>
    <mergeCell ref="Y32:Z32"/>
    <mergeCell ref="AD32:AG32"/>
    <mergeCell ref="AI32:BA32"/>
    <mergeCell ref="BC32:BJ32"/>
    <mergeCell ref="BK32:BM32"/>
    <mergeCell ref="B31:I31"/>
    <mergeCell ref="J31:K31"/>
    <mergeCell ref="L31:T31"/>
    <mergeCell ref="U31:V31"/>
    <mergeCell ref="Y31:Z31"/>
    <mergeCell ref="AD31:AG31"/>
    <mergeCell ref="AI31:BA31"/>
    <mergeCell ref="BC31:BJ31"/>
    <mergeCell ref="BK31:BM31"/>
    <mergeCell ref="B30:I30"/>
    <mergeCell ref="J30:K30"/>
    <mergeCell ref="L30:T30"/>
    <mergeCell ref="U30:V30"/>
    <mergeCell ref="Y30:Z30"/>
    <mergeCell ref="AD30:AG30"/>
    <mergeCell ref="AI30:BA30"/>
    <mergeCell ref="BC30:BE30"/>
    <mergeCell ref="J27:K27"/>
    <mergeCell ref="U27:V27"/>
    <mergeCell ref="Y27:Z27"/>
    <mergeCell ref="AD27:AG27"/>
    <mergeCell ref="BF28:BH28"/>
    <mergeCell ref="BI28:BJ28"/>
    <mergeCell ref="BK28:BM28"/>
    <mergeCell ref="B29:I29"/>
    <mergeCell ref="J29:K29"/>
    <mergeCell ref="L29:T29"/>
    <mergeCell ref="U29:V29"/>
    <mergeCell ref="Y29:Z29"/>
    <mergeCell ref="AD29:AG29"/>
    <mergeCell ref="AI29:BA29"/>
    <mergeCell ref="BC29:BE29"/>
    <mergeCell ref="BF29:BH29"/>
    <mergeCell ref="BI29:BJ29"/>
    <mergeCell ref="BK29:BM29"/>
    <mergeCell ref="B28:I28"/>
    <mergeCell ref="L28:T28"/>
    <mergeCell ref="J28:K28"/>
    <mergeCell ref="U28:V28"/>
    <mergeCell ref="Y28:Z28"/>
    <mergeCell ref="AD28:AG28"/>
    <mergeCell ref="AI28:BA28"/>
    <mergeCell ref="BC28:BE28"/>
    <mergeCell ref="B25:I25"/>
    <mergeCell ref="J25:K25"/>
    <mergeCell ref="L25:T25"/>
    <mergeCell ref="U25:V25"/>
    <mergeCell ref="Y25:Z25"/>
    <mergeCell ref="AD25:AG25"/>
    <mergeCell ref="B27:I27"/>
    <mergeCell ref="AI25:BA25"/>
    <mergeCell ref="BC25:BE25"/>
    <mergeCell ref="B26:I26"/>
    <mergeCell ref="J26:K26"/>
    <mergeCell ref="L26:T26"/>
    <mergeCell ref="U26:V26"/>
    <mergeCell ref="Y26:Z26"/>
    <mergeCell ref="AD26:AG26"/>
    <mergeCell ref="AI26:BA26"/>
    <mergeCell ref="BC26:BE26"/>
    <mergeCell ref="L27:T27"/>
    <mergeCell ref="AI27:BA27"/>
    <mergeCell ref="BC27:BE27"/>
    <mergeCell ref="AI23:BA23"/>
    <mergeCell ref="BC23:BM23"/>
    <mergeCell ref="B24:I24"/>
    <mergeCell ref="J24:K24"/>
    <mergeCell ref="L24:T24"/>
    <mergeCell ref="U24:V24"/>
    <mergeCell ref="Y24:Z24"/>
    <mergeCell ref="AD24:AG24"/>
    <mergeCell ref="AI24:BA24"/>
    <mergeCell ref="BC24:BE24"/>
    <mergeCell ref="B23:I23"/>
    <mergeCell ref="J23:K23"/>
    <mergeCell ref="L23:T23"/>
    <mergeCell ref="U23:V23"/>
    <mergeCell ref="Y23:Z23"/>
    <mergeCell ref="AD23:AG23"/>
    <mergeCell ref="BF24:BH24"/>
    <mergeCell ref="BI24:BJ24"/>
    <mergeCell ref="BK24:BM24"/>
    <mergeCell ref="BL20:BM20"/>
    <mergeCell ref="B22:E22"/>
    <mergeCell ref="F22:K22"/>
    <mergeCell ref="L22:P22"/>
    <mergeCell ref="Q22:V22"/>
    <mergeCell ref="AQ20:AR20"/>
    <mergeCell ref="AS20:AT20"/>
    <mergeCell ref="AU20:AV20"/>
    <mergeCell ref="AW20:AX20"/>
    <mergeCell ref="AY20:AZ20"/>
    <mergeCell ref="BB20:BC20"/>
    <mergeCell ref="AD20:AE20"/>
    <mergeCell ref="AF20:AG20"/>
    <mergeCell ref="AH20:AI20"/>
    <mergeCell ref="AJ20:AK20"/>
    <mergeCell ref="AL20:AM20"/>
    <mergeCell ref="AO20:AP20"/>
    <mergeCell ref="Q20:R20"/>
    <mergeCell ref="S20:T20"/>
    <mergeCell ref="U20:V20"/>
    <mergeCell ref="W20:X20"/>
    <mergeCell ref="Y20:Z20"/>
    <mergeCell ref="AB20:AC20"/>
    <mergeCell ref="BJ19:BK19"/>
    <mergeCell ref="B20:C20"/>
    <mergeCell ref="D20:E20"/>
    <mergeCell ref="F20:G20"/>
    <mergeCell ref="H20:I20"/>
    <mergeCell ref="J20:K20"/>
    <mergeCell ref="L20:M20"/>
    <mergeCell ref="O20:P20"/>
    <mergeCell ref="BD20:BE20"/>
    <mergeCell ref="BF20:BG20"/>
    <mergeCell ref="BH20:BI20"/>
    <mergeCell ref="BJ20:BK20"/>
    <mergeCell ref="AD19:AE19"/>
    <mergeCell ref="BH18:BH19"/>
    <mergeCell ref="BJ18:BK18"/>
    <mergeCell ref="D19:E19"/>
    <mergeCell ref="J19:K19"/>
    <mergeCell ref="Q19:R19"/>
    <mergeCell ref="W19:X19"/>
    <mergeCell ref="AQ18:AR18"/>
    <mergeCell ref="AU18:AU19"/>
    <mergeCell ref="AQ19:AR19"/>
    <mergeCell ref="B16:B17"/>
    <mergeCell ref="D16:E16"/>
    <mergeCell ref="H16:H17"/>
    <mergeCell ref="J16:K16"/>
    <mergeCell ref="O16:O17"/>
    <mergeCell ref="AD18:AE18"/>
    <mergeCell ref="AH18:AH19"/>
    <mergeCell ref="AJ18:AK18"/>
    <mergeCell ref="AO18:AO19"/>
    <mergeCell ref="AJ19:AK19"/>
    <mergeCell ref="AB16:AB17"/>
    <mergeCell ref="AD16:AE16"/>
    <mergeCell ref="AH16:AH17"/>
    <mergeCell ref="AJ16:AK16"/>
    <mergeCell ref="AO16:AO17"/>
    <mergeCell ref="B18:B19"/>
    <mergeCell ref="D18:E18"/>
    <mergeCell ref="H18:H19"/>
    <mergeCell ref="J18:K18"/>
    <mergeCell ref="O18:O19"/>
    <mergeCell ref="Q18:R18"/>
    <mergeCell ref="U18:U19"/>
    <mergeCell ref="W18:X18"/>
    <mergeCell ref="AB18:AB19"/>
    <mergeCell ref="Q16:R16"/>
    <mergeCell ref="U16:U17"/>
    <mergeCell ref="BJ16:BK16"/>
    <mergeCell ref="D17:E17"/>
    <mergeCell ref="J17:K17"/>
    <mergeCell ref="Q17:R17"/>
    <mergeCell ref="W17:X17"/>
    <mergeCell ref="AD17:AE17"/>
    <mergeCell ref="AJ17:AK17"/>
    <mergeCell ref="AQ17:AR17"/>
    <mergeCell ref="AW17:AX17"/>
    <mergeCell ref="BD17:BE17"/>
    <mergeCell ref="AQ16:AR16"/>
    <mergeCell ref="AU16:AU17"/>
    <mergeCell ref="AW16:AX16"/>
    <mergeCell ref="BB16:BB17"/>
    <mergeCell ref="BD16:BE16"/>
    <mergeCell ref="BH16:BH17"/>
    <mergeCell ref="W16:X16"/>
    <mergeCell ref="BJ17:BK17"/>
    <mergeCell ref="BH14:BH15"/>
    <mergeCell ref="BJ14:BK14"/>
    <mergeCell ref="D15:E15"/>
    <mergeCell ref="J15:K15"/>
    <mergeCell ref="Q15:R15"/>
    <mergeCell ref="W15:X15"/>
    <mergeCell ref="AD15:AE15"/>
    <mergeCell ref="AD14:AE14"/>
    <mergeCell ref="AH14:AH15"/>
    <mergeCell ref="AJ14:AK14"/>
    <mergeCell ref="AO14:AO15"/>
    <mergeCell ref="AQ14:AR14"/>
    <mergeCell ref="AU14:AU15"/>
    <mergeCell ref="AJ15:AK15"/>
    <mergeCell ref="AQ15:AR15"/>
    <mergeCell ref="AW15:AX15"/>
    <mergeCell ref="BD15:BE15"/>
    <mergeCell ref="BJ15:BK15"/>
    <mergeCell ref="B14:B15"/>
    <mergeCell ref="D14:E14"/>
    <mergeCell ref="H14:H15"/>
    <mergeCell ref="J14:K14"/>
    <mergeCell ref="O14:O15"/>
    <mergeCell ref="Q14:R14"/>
    <mergeCell ref="U14:U15"/>
    <mergeCell ref="AW14:AX14"/>
    <mergeCell ref="BB14:BB15"/>
    <mergeCell ref="AJ12:AK12"/>
    <mergeCell ref="AO12:AO13"/>
    <mergeCell ref="AQ12:AR12"/>
    <mergeCell ref="AU12:AU13"/>
    <mergeCell ref="AJ13:AK13"/>
    <mergeCell ref="AQ13:AR13"/>
    <mergeCell ref="AW13:AX13"/>
    <mergeCell ref="BD13:BE13"/>
    <mergeCell ref="BJ13:BK13"/>
    <mergeCell ref="BJ11:BK11"/>
    <mergeCell ref="B12:B13"/>
    <mergeCell ref="D12:E12"/>
    <mergeCell ref="H12:H13"/>
    <mergeCell ref="J12:K12"/>
    <mergeCell ref="O12:O13"/>
    <mergeCell ref="Q12:R12"/>
    <mergeCell ref="U12:U13"/>
    <mergeCell ref="M8:M19"/>
    <mergeCell ref="O8:O9"/>
    <mergeCell ref="Q8:R8"/>
    <mergeCell ref="S8:S19"/>
    <mergeCell ref="AW12:AX12"/>
    <mergeCell ref="BB12:BB13"/>
    <mergeCell ref="BD12:BE12"/>
    <mergeCell ref="BH12:BH13"/>
    <mergeCell ref="BJ12:BK12"/>
    <mergeCell ref="D13:E13"/>
    <mergeCell ref="J13:K13"/>
    <mergeCell ref="Q13:R13"/>
    <mergeCell ref="W13:X13"/>
    <mergeCell ref="AD13:AE13"/>
    <mergeCell ref="AD12:AE12"/>
    <mergeCell ref="AH12:AH13"/>
    <mergeCell ref="BH10:BH11"/>
    <mergeCell ref="BJ10:BK10"/>
    <mergeCell ref="D11:E11"/>
    <mergeCell ref="J11:K11"/>
    <mergeCell ref="Q11:R11"/>
    <mergeCell ref="W11:X11"/>
    <mergeCell ref="AD11:AE11"/>
    <mergeCell ref="AJ11:AK11"/>
    <mergeCell ref="AQ11:AR11"/>
    <mergeCell ref="AH10:AH11"/>
    <mergeCell ref="AJ10:AK10"/>
    <mergeCell ref="T8:T19"/>
    <mergeCell ref="U8:U9"/>
    <mergeCell ref="W8:X8"/>
    <mergeCell ref="Y8:Y19"/>
    <mergeCell ref="Z8:Z19"/>
    <mergeCell ref="AB8:AB9"/>
    <mergeCell ref="W12:X12"/>
    <mergeCell ref="AB12:AB13"/>
    <mergeCell ref="W14:X14"/>
    <mergeCell ref="AB14:AB15"/>
    <mergeCell ref="J8:K8"/>
    <mergeCell ref="L8:L19"/>
    <mergeCell ref="AW11:AX11"/>
    <mergeCell ref="BJ9:BK9"/>
    <mergeCell ref="B10:B11"/>
    <mergeCell ref="D10:E10"/>
    <mergeCell ref="H10:H11"/>
    <mergeCell ref="J10:K10"/>
    <mergeCell ref="O10:O11"/>
    <mergeCell ref="Q10:R10"/>
    <mergeCell ref="U10:U11"/>
    <mergeCell ref="W10:X10"/>
    <mergeCell ref="AB10:AB11"/>
    <mergeCell ref="BG8:BG19"/>
    <mergeCell ref="BH8:BH9"/>
    <mergeCell ref="BJ8:BK8"/>
    <mergeCell ref="AO10:AO11"/>
    <mergeCell ref="AQ10:AR10"/>
    <mergeCell ref="AU10:AU11"/>
    <mergeCell ref="AD8:AE8"/>
    <mergeCell ref="AF8:AF19"/>
    <mergeCell ref="AG8:AG19"/>
    <mergeCell ref="AH8:AH9"/>
    <mergeCell ref="AJ8:AK8"/>
    <mergeCell ref="AL8:AL19"/>
    <mergeCell ref="AJ9:AK9"/>
    <mergeCell ref="AD10:AE10"/>
    <mergeCell ref="BD9:BE9"/>
    <mergeCell ref="AW10:AX10"/>
    <mergeCell ref="BB10:BB11"/>
    <mergeCell ref="AM8:AM19"/>
    <mergeCell ref="AO8:AO9"/>
    <mergeCell ref="AQ8:AR8"/>
    <mergeCell ref="AS8:AS19"/>
    <mergeCell ref="AT8:AT19"/>
    <mergeCell ref="AU8:AU9"/>
    <mergeCell ref="AQ9:AR9"/>
    <mergeCell ref="BD10:BE10"/>
    <mergeCell ref="BD11:BE11"/>
    <mergeCell ref="BD14:BE14"/>
    <mergeCell ref="AW18:AX18"/>
    <mergeCell ref="BB18:BB19"/>
    <mergeCell ref="BD18:BE18"/>
    <mergeCell ref="AW19:AX19"/>
    <mergeCell ref="BD19:BE19"/>
    <mergeCell ref="AO7:AT7"/>
    <mergeCell ref="AU7:AZ7"/>
    <mergeCell ref="BB7:BG7"/>
    <mergeCell ref="BH7:BM7"/>
    <mergeCell ref="A8:A19"/>
    <mergeCell ref="B8:B9"/>
    <mergeCell ref="D8:E8"/>
    <mergeCell ref="F8:F19"/>
    <mergeCell ref="G8:G19"/>
    <mergeCell ref="H8:H9"/>
    <mergeCell ref="BL8:BL19"/>
    <mergeCell ref="BM8:BM19"/>
    <mergeCell ref="D9:E9"/>
    <mergeCell ref="J9:K9"/>
    <mergeCell ref="Q9:R9"/>
    <mergeCell ref="W9:X9"/>
    <mergeCell ref="AD9:AE9"/>
    <mergeCell ref="AW8:AX8"/>
    <mergeCell ref="AY8:AY19"/>
    <mergeCell ref="AZ8:AZ19"/>
    <mergeCell ref="BB8:BB9"/>
    <mergeCell ref="BD8:BE8"/>
    <mergeCell ref="BF8:BF19"/>
    <mergeCell ref="AW9:AX9"/>
    <mergeCell ref="BJ1:BM1"/>
    <mergeCell ref="AR2:AW3"/>
    <mergeCell ref="AY2:BD3"/>
    <mergeCell ref="BJ2:BM4"/>
    <mergeCell ref="P3:W3"/>
    <mergeCell ref="X3:AA3"/>
    <mergeCell ref="AB3:AJ3"/>
    <mergeCell ref="AC4:AE4"/>
    <mergeCell ref="AO6:AT6"/>
    <mergeCell ref="AU6:AZ6"/>
    <mergeCell ref="BB6:BG6"/>
    <mergeCell ref="BH6:BM6"/>
    <mergeCell ref="U6:Z6"/>
    <mergeCell ref="AB6:AG6"/>
    <mergeCell ref="AH6:AM6"/>
    <mergeCell ref="P4:S4"/>
    <mergeCell ref="B7:G7"/>
    <mergeCell ref="H7:M7"/>
    <mergeCell ref="O7:T7"/>
    <mergeCell ref="U7:Z7"/>
    <mergeCell ref="AB7:AG7"/>
    <mergeCell ref="AH7:AM7"/>
    <mergeCell ref="B6:G6"/>
    <mergeCell ref="H6:M6"/>
    <mergeCell ref="O6:T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BM40"/>
  <sheetViews>
    <sheetView workbookViewId="0">
      <selection activeCell="AY2" sqref="AY2:BD3"/>
    </sheetView>
  </sheetViews>
  <sheetFormatPr defaultColWidth="9.140625" defaultRowHeight="12.75" x14ac:dyDescent="0.2"/>
  <cols>
    <col min="1" max="1" width="1.7109375" style="1" customWidth="1"/>
    <col min="2" max="3" width="2.140625" style="1" customWidth="1"/>
    <col min="4" max="5" width="2.28515625" style="1" customWidth="1"/>
    <col min="6" max="7" width="1.5703125" style="1" customWidth="1"/>
    <col min="8" max="9" width="2.140625" style="1" customWidth="1"/>
    <col min="10" max="11" width="2.28515625" style="1" customWidth="1"/>
    <col min="12" max="13" width="1.5703125" style="1" customWidth="1"/>
    <col min="14" max="14" width="1.7109375" style="1" customWidth="1"/>
    <col min="15" max="16" width="2.140625" style="1" customWidth="1"/>
    <col min="17" max="18" width="2.28515625" style="1" customWidth="1"/>
    <col min="19" max="20" width="1.5703125" style="1" customWidth="1"/>
    <col min="21" max="22" width="2.140625" style="1" customWidth="1"/>
    <col min="23" max="24" width="2.28515625" style="1" customWidth="1"/>
    <col min="25" max="26" width="1.5703125" style="1" customWidth="1"/>
    <col min="27" max="27" width="2.140625" style="1" customWidth="1"/>
    <col min="28" max="28" width="2.42578125" style="1" customWidth="1"/>
    <col min="29" max="29" width="2.140625" style="1" customWidth="1"/>
    <col min="30" max="31" width="2.28515625" style="1" customWidth="1"/>
    <col min="32" max="33" width="1.5703125" style="1" customWidth="1"/>
    <col min="34" max="35" width="2.140625" style="1" customWidth="1"/>
    <col min="36" max="37" width="2.28515625" style="1" customWidth="1"/>
    <col min="38" max="39" width="1.5703125" style="1" customWidth="1"/>
    <col min="40" max="40" width="1.7109375" style="1" customWidth="1"/>
    <col min="41" max="42" width="2.140625" style="1" customWidth="1"/>
    <col min="43" max="44" width="2.28515625" style="1" customWidth="1"/>
    <col min="45" max="46" width="1.5703125" style="1" customWidth="1"/>
    <col min="47" max="48" width="2.140625" style="1" customWidth="1"/>
    <col min="49" max="50" width="2.28515625" style="1" customWidth="1"/>
    <col min="51" max="52" width="1.5703125" style="1" customWidth="1"/>
    <col min="53" max="53" width="1.7109375" style="1" customWidth="1"/>
    <col min="54" max="55" width="2.140625" style="1" customWidth="1"/>
    <col min="56" max="57" width="2.28515625" style="1" customWidth="1"/>
    <col min="58" max="59" width="1.5703125" style="1" customWidth="1"/>
    <col min="60" max="61" width="2.140625" style="1" customWidth="1"/>
    <col min="62" max="62" width="3.140625" style="1" customWidth="1"/>
    <col min="63" max="63" width="1.42578125" style="1" customWidth="1"/>
    <col min="64" max="65" width="1.5703125" style="1" customWidth="1"/>
    <col min="66" max="16384" width="9.140625" style="1"/>
  </cols>
  <sheetData>
    <row r="1" spans="1:65" ht="15.75" x14ac:dyDescent="0.25">
      <c r="A1" s="10"/>
      <c r="C1" s="10"/>
      <c r="D1" s="10"/>
      <c r="E1" s="10"/>
      <c r="F1" s="10"/>
      <c r="G1" s="10"/>
      <c r="H1" s="10"/>
      <c r="I1" s="10"/>
      <c r="J1" s="10"/>
      <c r="K1" s="30" t="s">
        <v>62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9"/>
      <c r="AL1" s="29"/>
      <c r="AM1" s="12" t="s">
        <v>61</v>
      </c>
      <c r="AN1" s="12"/>
      <c r="AO1" s="12"/>
      <c r="AP1" s="12"/>
      <c r="AQ1" s="12"/>
      <c r="AR1" s="12"/>
      <c r="AS1" s="12"/>
      <c r="AT1" s="12"/>
      <c r="AU1" s="12"/>
      <c r="AV1" s="12" t="s">
        <v>60</v>
      </c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234" t="s">
        <v>59</v>
      </c>
      <c r="BK1" s="235"/>
      <c r="BL1" s="235"/>
      <c r="BM1" s="236"/>
    </row>
    <row r="2" spans="1:65" ht="13.15" customHeight="1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28"/>
      <c r="AM2" s="10" t="s">
        <v>58</v>
      </c>
      <c r="AN2" s="10"/>
      <c r="AO2" s="10"/>
      <c r="AP2" s="10"/>
      <c r="AR2" s="248" t="str">
        <f>+zadání!O3</f>
        <v>U16</v>
      </c>
      <c r="AS2" s="248"/>
      <c r="AT2" s="248"/>
      <c r="AU2" s="248"/>
      <c r="AV2" s="248"/>
      <c r="AW2" s="248"/>
      <c r="AX2" s="26"/>
      <c r="AY2" s="249" t="str">
        <f>CONCATENATE(zadání!Q3,". kolo",_xlfn.UNICHAR(10),zadání!S3,". liga")</f>
        <v>1. kolo
2. liga</v>
      </c>
      <c r="AZ2" s="250"/>
      <c r="BA2" s="250"/>
      <c r="BB2" s="250"/>
      <c r="BC2" s="250"/>
      <c r="BD2" s="250"/>
      <c r="BE2" s="26"/>
      <c r="BF2" s="26"/>
      <c r="BG2" s="26"/>
      <c r="BH2" s="26"/>
      <c r="BI2" s="26"/>
      <c r="BJ2" s="237">
        <v>6</v>
      </c>
      <c r="BK2" s="238"/>
      <c r="BL2" s="238"/>
      <c r="BM2" s="239"/>
    </row>
    <row r="3" spans="1:65" ht="13.5" x14ac:dyDescent="0.25">
      <c r="A3" s="10"/>
      <c r="C3" s="10"/>
      <c r="D3" s="10"/>
      <c r="E3" s="10"/>
      <c r="F3" s="10"/>
      <c r="G3" s="10"/>
      <c r="H3" s="10"/>
      <c r="I3" s="10"/>
      <c r="J3" s="10"/>
      <c r="K3" s="10" t="s">
        <v>57</v>
      </c>
      <c r="L3" s="10"/>
      <c r="M3" s="10"/>
      <c r="N3" s="10"/>
      <c r="O3" s="3"/>
      <c r="P3" s="246" t="str">
        <f>+zadání!C8</f>
        <v>Kometa E</v>
      </c>
      <c r="Q3" s="246"/>
      <c r="R3" s="246"/>
      <c r="S3" s="246"/>
      <c r="T3" s="246"/>
      <c r="U3" s="246"/>
      <c r="V3" s="246"/>
      <c r="W3" s="246"/>
      <c r="X3" s="247" t="s">
        <v>56</v>
      </c>
      <c r="Y3" s="247"/>
      <c r="Z3" s="247"/>
      <c r="AA3" s="247"/>
      <c r="AB3" s="246" t="str">
        <f>+zadání!F8</f>
        <v>Kometa D</v>
      </c>
      <c r="AC3" s="246"/>
      <c r="AD3" s="246"/>
      <c r="AE3" s="246"/>
      <c r="AF3" s="246"/>
      <c r="AG3" s="246"/>
      <c r="AH3" s="246"/>
      <c r="AI3" s="246"/>
      <c r="AJ3" s="246"/>
      <c r="AK3" s="10"/>
      <c r="AL3" s="27"/>
      <c r="AM3" s="10"/>
      <c r="AN3" s="10"/>
      <c r="AO3" s="10"/>
      <c r="AP3" s="10"/>
      <c r="AR3" s="248"/>
      <c r="AS3" s="248"/>
      <c r="AT3" s="248"/>
      <c r="AU3" s="248"/>
      <c r="AV3" s="248"/>
      <c r="AW3" s="248"/>
      <c r="AX3" s="26"/>
      <c r="AY3" s="250"/>
      <c r="AZ3" s="250"/>
      <c r="BA3" s="250"/>
      <c r="BB3" s="250"/>
      <c r="BC3" s="250"/>
      <c r="BD3" s="250"/>
      <c r="BE3" s="26"/>
      <c r="BF3" s="26"/>
      <c r="BG3" s="26"/>
      <c r="BH3" s="26"/>
      <c r="BI3" s="26"/>
      <c r="BJ3" s="240"/>
      <c r="BK3" s="241"/>
      <c r="BL3" s="241"/>
      <c r="BM3" s="242"/>
    </row>
    <row r="4" spans="1:65" ht="13.5" x14ac:dyDescent="0.25">
      <c r="B4" s="10"/>
      <c r="C4" s="10"/>
      <c r="D4" s="10"/>
      <c r="E4" s="10"/>
      <c r="F4" s="10"/>
      <c r="G4" s="10"/>
      <c r="H4" s="10"/>
      <c r="I4" s="10"/>
      <c r="J4" s="10"/>
      <c r="K4" s="25" t="s">
        <v>55</v>
      </c>
      <c r="L4" s="25"/>
      <c r="M4" s="25"/>
      <c r="N4" s="25"/>
      <c r="O4" s="25"/>
      <c r="P4" s="251">
        <f>+zadání!M3</f>
        <v>45200</v>
      </c>
      <c r="Q4" s="251"/>
      <c r="R4" s="251"/>
      <c r="S4" s="251"/>
      <c r="T4" s="25"/>
      <c r="U4" s="25"/>
      <c r="V4" s="25"/>
      <c r="W4" s="25"/>
      <c r="X4" s="25"/>
      <c r="Y4" s="25"/>
      <c r="Z4" s="25"/>
      <c r="AA4" s="25"/>
      <c r="AB4" s="25" t="s">
        <v>54</v>
      </c>
      <c r="AC4" s="232"/>
      <c r="AD4" s="233"/>
      <c r="AE4" s="233"/>
      <c r="AF4" s="25"/>
      <c r="AG4" s="25"/>
      <c r="AH4" s="25" t="s">
        <v>53</v>
      </c>
      <c r="AI4" s="25"/>
      <c r="AJ4" s="25"/>
      <c r="AK4" s="10"/>
      <c r="AL4" s="4"/>
      <c r="AM4" s="3" t="s">
        <v>52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43"/>
      <c r="BK4" s="244"/>
      <c r="BL4" s="244"/>
      <c r="BM4" s="245"/>
    </row>
    <row r="5" spans="1:65" s="23" customFormat="1" ht="10.5" customHeight="1" x14ac:dyDescent="0.25">
      <c r="B5" s="23" t="s">
        <v>27</v>
      </c>
      <c r="O5" s="23" t="s">
        <v>26</v>
      </c>
      <c r="AB5" s="23" t="s">
        <v>25</v>
      </c>
      <c r="AO5" s="23" t="s">
        <v>24</v>
      </c>
      <c r="BB5" s="23" t="s">
        <v>23</v>
      </c>
      <c r="BM5" s="24"/>
    </row>
    <row r="6" spans="1:65" ht="10.35" customHeight="1" x14ac:dyDescent="0.2">
      <c r="B6" s="229" t="s">
        <v>51</v>
      </c>
      <c r="C6" s="230"/>
      <c r="D6" s="230"/>
      <c r="E6" s="230"/>
      <c r="F6" s="230"/>
      <c r="G6" s="230"/>
      <c r="H6" s="230" t="s">
        <v>50</v>
      </c>
      <c r="I6" s="230"/>
      <c r="J6" s="230"/>
      <c r="K6" s="230"/>
      <c r="L6" s="230"/>
      <c r="M6" s="231"/>
      <c r="O6" s="229" t="s">
        <v>51</v>
      </c>
      <c r="P6" s="230"/>
      <c r="Q6" s="230"/>
      <c r="R6" s="230"/>
      <c r="S6" s="230"/>
      <c r="T6" s="230"/>
      <c r="U6" s="230" t="s">
        <v>50</v>
      </c>
      <c r="V6" s="230"/>
      <c r="W6" s="230"/>
      <c r="X6" s="230"/>
      <c r="Y6" s="230"/>
      <c r="Z6" s="231"/>
      <c r="AB6" s="229" t="s">
        <v>51</v>
      </c>
      <c r="AC6" s="230"/>
      <c r="AD6" s="230"/>
      <c r="AE6" s="230"/>
      <c r="AF6" s="230"/>
      <c r="AG6" s="230"/>
      <c r="AH6" s="230" t="s">
        <v>50</v>
      </c>
      <c r="AI6" s="230"/>
      <c r="AJ6" s="230"/>
      <c r="AK6" s="230"/>
      <c r="AL6" s="230"/>
      <c r="AM6" s="231"/>
      <c r="AO6" s="229" t="s">
        <v>51</v>
      </c>
      <c r="AP6" s="230"/>
      <c r="AQ6" s="230"/>
      <c r="AR6" s="230"/>
      <c r="AS6" s="230"/>
      <c r="AT6" s="230"/>
      <c r="AU6" s="230" t="s">
        <v>50</v>
      </c>
      <c r="AV6" s="230"/>
      <c r="AW6" s="230"/>
      <c r="AX6" s="230"/>
      <c r="AY6" s="230"/>
      <c r="AZ6" s="231"/>
      <c r="BB6" s="229" t="s">
        <v>51</v>
      </c>
      <c r="BC6" s="230"/>
      <c r="BD6" s="230"/>
      <c r="BE6" s="230"/>
      <c r="BF6" s="230"/>
      <c r="BG6" s="230"/>
      <c r="BH6" s="230" t="s">
        <v>50</v>
      </c>
      <c r="BI6" s="230"/>
      <c r="BJ6" s="230"/>
      <c r="BK6" s="230"/>
      <c r="BL6" s="230"/>
      <c r="BM6" s="231"/>
    </row>
    <row r="7" spans="1:65" ht="10.35" customHeight="1" x14ac:dyDescent="0.2">
      <c r="B7" s="229" t="s">
        <v>49</v>
      </c>
      <c r="C7" s="230"/>
      <c r="D7" s="230"/>
      <c r="E7" s="230"/>
      <c r="F7" s="230"/>
      <c r="G7" s="231"/>
      <c r="H7" s="229" t="s">
        <v>49</v>
      </c>
      <c r="I7" s="230"/>
      <c r="J7" s="230"/>
      <c r="K7" s="230"/>
      <c r="L7" s="230"/>
      <c r="M7" s="231"/>
      <c r="O7" s="229" t="s">
        <v>49</v>
      </c>
      <c r="P7" s="230"/>
      <c r="Q7" s="230"/>
      <c r="R7" s="230"/>
      <c r="S7" s="230"/>
      <c r="T7" s="231"/>
      <c r="U7" s="229" t="s">
        <v>49</v>
      </c>
      <c r="V7" s="230"/>
      <c r="W7" s="230"/>
      <c r="X7" s="230"/>
      <c r="Y7" s="230"/>
      <c r="Z7" s="231"/>
      <c r="AB7" s="229" t="s">
        <v>49</v>
      </c>
      <c r="AC7" s="230"/>
      <c r="AD7" s="230"/>
      <c r="AE7" s="230"/>
      <c r="AF7" s="230"/>
      <c r="AG7" s="231"/>
      <c r="AH7" s="229" t="s">
        <v>49</v>
      </c>
      <c r="AI7" s="230"/>
      <c r="AJ7" s="230"/>
      <c r="AK7" s="230"/>
      <c r="AL7" s="230"/>
      <c r="AM7" s="231"/>
      <c r="AO7" s="229" t="s">
        <v>49</v>
      </c>
      <c r="AP7" s="230"/>
      <c r="AQ7" s="230"/>
      <c r="AR7" s="230"/>
      <c r="AS7" s="230"/>
      <c r="AT7" s="231"/>
      <c r="AU7" s="229" t="s">
        <v>49</v>
      </c>
      <c r="AV7" s="230"/>
      <c r="AW7" s="230"/>
      <c r="AX7" s="230"/>
      <c r="AY7" s="230"/>
      <c r="AZ7" s="231"/>
      <c r="BB7" s="229" t="s">
        <v>49</v>
      </c>
      <c r="BC7" s="230"/>
      <c r="BD7" s="230"/>
      <c r="BE7" s="230"/>
      <c r="BF7" s="230"/>
      <c r="BG7" s="231"/>
      <c r="BH7" s="229" t="s">
        <v>49</v>
      </c>
      <c r="BI7" s="230"/>
      <c r="BJ7" s="230"/>
      <c r="BK7" s="230"/>
      <c r="BL7" s="230"/>
      <c r="BM7" s="231"/>
    </row>
    <row r="8" spans="1:65" ht="13.35" customHeight="1" x14ac:dyDescent="0.2">
      <c r="A8" s="252" t="s">
        <v>48</v>
      </c>
      <c r="B8" s="255">
        <v>1</v>
      </c>
      <c r="C8" s="13"/>
      <c r="D8" s="256"/>
      <c r="E8" s="257"/>
      <c r="F8" s="258" t="s">
        <v>47</v>
      </c>
      <c r="G8" s="258" t="s">
        <v>46</v>
      </c>
      <c r="H8" s="255">
        <v>1</v>
      </c>
      <c r="I8" s="13"/>
      <c r="J8" s="256"/>
      <c r="K8" s="257"/>
      <c r="L8" s="258" t="s">
        <v>47</v>
      </c>
      <c r="M8" s="258" t="s">
        <v>46</v>
      </c>
      <c r="O8" s="255">
        <v>1</v>
      </c>
      <c r="P8" s="13"/>
      <c r="Q8" s="256"/>
      <c r="R8" s="257"/>
      <c r="S8" s="258" t="s">
        <v>47</v>
      </c>
      <c r="T8" s="258" t="s">
        <v>46</v>
      </c>
      <c r="U8" s="255">
        <v>1</v>
      </c>
      <c r="V8" s="13"/>
      <c r="W8" s="256"/>
      <c r="X8" s="257"/>
      <c r="Y8" s="258" t="s">
        <v>47</v>
      </c>
      <c r="Z8" s="258" t="s">
        <v>46</v>
      </c>
      <c r="AB8" s="255">
        <v>1</v>
      </c>
      <c r="AC8" s="13"/>
      <c r="AD8" s="256"/>
      <c r="AE8" s="257"/>
      <c r="AF8" s="258" t="s">
        <v>47</v>
      </c>
      <c r="AG8" s="258" t="s">
        <v>46</v>
      </c>
      <c r="AH8" s="255">
        <v>1</v>
      </c>
      <c r="AI8" s="13"/>
      <c r="AJ8" s="256"/>
      <c r="AK8" s="257"/>
      <c r="AL8" s="258" t="s">
        <v>47</v>
      </c>
      <c r="AM8" s="258" t="s">
        <v>46</v>
      </c>
      <c r="AO8" s="255">
        <v>1</v>
      </c>
      <c r="AP8" s="13"/>
      <c r="AQ8" s="256"/>
      <c r="AR8" s="257"/>
      <c r="AS8" s="258" t="s">
        <v>47</v>
      </c>
      <c r="AT8" s="258" t="s">
        <v>46</v>
      </c>
      <c r="AU8" s="255">
        <v>1</v>
      </c>
      <c r="AV8" s="13"/>
      <c r="AW8" s="256"/>
      <c r="AX8" s="257"/>
      <c r="AY8" s="258" t="s">
        <v>47</v>
      </c>
      <c r="AZ8" s="258" t="s">
        <v>46</v>
      </c>
      <c r="BB8" s="255">
        <v>1</v>
      </c>
      <c r="BC8" s="13"/>
      <c r="BD8" s="256"/>
      <c r="BE8" s="257"/>
      <c r="BF8" s="258" t="s">
        <v>47</v>
      </c>
      <c r="BG8" s="258" t="s">
        <v>46</v>
      </c>
      <c r="BH8" s="255">
        <v>1</v>
      </c>
      <c r="BI8" s="13"/>
      <c r="BJ8" s="256"/>
      <c r="BK8" s="257"/>
      <c r="BL8" s="258" t="s">
        <v>47</v>
      </c>
      <c r="BM8" s="258" t="s">
        <v>46</v>
      </c>
    </row>
    <row r="9" spans="1:65" ht="13.35" customHeight="1" x14ac:dyDescent="0.2">
      <c r="A9" s="253"/>
      <c r="B9" s="255"/>
      <c r="C9" s="13"/>
      <c r="D9" s="256"/>
      <c r="E9" s="257"/>
      <c r="F9" s="258"/>
      <c r="G9" s="258"/>
      <c r="H9" s="255"/>
      <c r="I9" s="13"/>
      <c r="J9" s="256"/>
      <c r="K9" s="257"/>
      <c r="L9" s="258"/>
      <c r="M9" s="258"/>
      <c r="O9" s="255"/>
      <c r="P9" s="13"/>
      <c r="Q9" s="256"/>
      <c r="R9" s="257"/>
      <c r="S9" s="258"/>
      <c r="T9" s="258"/>
      <c r="U9" s="255"/>
      <c r="V9" s="13"/>
      <c r="W9" s="256"/>
      <c r="X9" s="257"/>
      <c r="Y9" s="258"/>
      <c r="Z9" s="258"/>
      <c r="AB9" s="255"/>
      <c r="AC9" s="13"/>
      <c r="AD9" s="256"/>
      <c r="AE9" s="257"/>
      <c r="AF9" s="258"/>
      <c r="AG9" s="258"/>
      <c r="AH9" s="255"/>
      <c r="AI9" s="13"/>
      <c r="AJ9" s="256"/>
      <c r="AK9" s="257"/>
      <c r="AL9" s="258"/>
      <c r="AM9" s="258"/>
      <c r="AO9" s="255"/>
      <c r="AP9" s="13"/>
      <c r="AQ9" s="256"/>
      <c r="AR9" s="257"/>
      <c r="AS9" s="258"/>
      <c r="AT9" s="258"/>
      <c r="AU9" s="255"/>
      <c r="AV9" s="13"/>
      <c r="AW9" s="256"/>
      <c r="AX9" s="257"/>
      <c r="AY9" s="258"/>
      <c r="AZ9" s="258"/>
      <c r="BB9" s="255"/>
      <c r="BC9" s="13"/>
      <c r="BD9" s="256"/>
      <c r="BE9" s="257"/>
      <c r="BF9" s="258"/>
      <c r="BG9" s="258"/>
      <c r="BH9" s="255"/>
      <c r="BI9" s="13"/>
      <c r="BJ9" s="256"/>
      <c r="BK9" s="257"/>
      <c r="BL9" s="258"/>
      <c r="BM9" s="258"/>
    </row>
    <row r="10" spans="1:65" ht="13.35" customHeight="1" x14ac:dyDescent="0.2">
      <c r="A10" s="253"/>
      <c r="B10" s="255">
        <v>2</v>
      </c>
      <c r="C10" s="13"/>
      <c r="D10" s="256"/>
      <c r="E10" s="257"/>
      <c r="F10" s="258"/>
      <c r="G10" s="258"/>
      <c r="H10" s="255">
        <v>2</v>
      </c>
      <c r="I10" s="13"/>
      <c r="J10" s="256"/>
      <c r="K10" s="257"/>
      <c r="L10" s="258"/>
      <c r="M10" s="258"/>
      <c r="O10" s="255">
        <v>2</v>
      </c>
      <c r="P10" s="13"/>
      <c r="Q10" s="256"/>
      <c r="R10" s="257"/>
      <c r="S10" s="258"/>
      <c r="T10" s="258"/>
      <c r="U10" s="255">
        <v>2</v>
      </c>
      <c r="V10" s="13"/>
      <c r="W10" s="256"/>
      <c r="X10" s="257"/>
      <c r="Y10" s="258"/>
      <c r="Z10" s="258"/>
      <c r="AB10" s="255">
        <v>2</v>
      </c>
      <c r="AC10" s="13"/>
      <c r="AD10" s="256"/>
      <c r="AE10" s="257"/>
      <c r="AF10" s="258"/>
      <c r="AG10" s="258"/>
      <c r="AH10" s="255">
        <v>2</v>
      </c>
      <c r="AI10" s="13"/>
      <c r="AJ10" s="256"/>
      <c r="AK10" s="257"/>
      <c r="AL10" s="258"/>
      <c r="AM10" s="258"/>
      <c r="AO10" s="255">
        <v>2</v>
      </c>
      <c r="AP10" s="13"/>
      <c r="AQ10" s="256"/>
      <c r="AR10" s="257"/>
      <c r="AS10" s="258"/>
      <c r="AT10" s="258"/>
      <c r="AU10" s="255">
        <v>2</v>
      </c>
      <c r="AV10" s="13"/>
      <c r="AW10" s="256"/>
      <c r="AX10" s="257"/>
      <c r="AY10" s="258"/>
      <c r="AZ10" s="258"/>
      <c r="BB10" s="255">
        <v>2</v>
      </c>
      <c r="BC10" s="13"/>
      <c r="BD10" s="256"/>
      <c r="BE10" s="257"/>
      <c r="BF10" s="258"/>
      <c r="BG10" s="258"/>
      <c r="BH10" s="255">
        <v>2</v>
      </c>
      <c r="BI10" s="13"/>
      <c r="BJ10" s="256"/>
      <c r="BK10" s="257"/>
      <c r="BL10" s="258"/>
      <c r="BM10" s="258"/>
    </row>
    <row r="11" spans="1:65" ht="13.35" customHeight="1" x14ac:dyDescent="0.2">
      <c r="A11" s="253"/>
      <c r="B11" s="255"/>
      <c r="C11" s="13"/>
      <c r="D11" s="256"/>
      <c r="E11" s="257"/>
      <c r="F11" s="258"/>
      <c r="G11" s="258"/>
      <c r="H11" s="255"/>
      <c r="I11" s="13"/>
      <c r="J11" s="256"/>
      <c r="K11" s="257"/>
      <c r="L11" s="258"/>
      <c r="M11" s="258"/>
      <c r="O11" s="255"/>
      <c r="P11" s="13"/>
      <c r="Q11" s="256"/>
      <c r="R11" s="257"/>
      <c r="S11" s="258"/>
      <c r="T11" s="258"/>
      <c r="U11" s="255"/>
      <c r="V11" s="13"/>
      <c r="W11" s="256"/>
      <c r="X11" s="257"/>
      <c r="Y11" s="258"/>
      <c r="Z11" s="258"/>
      <c r="AB11" s="255"/>
      <c r="AC11" s="13"/>
      <c r="AD11" s="256"/>
      <c r="AE11" s="257"/>
      <c r="AF11" s="258"/>
      <c r="AG11" s="258"/>
      <c r="AH11" s="255"/>
      <c r="AI11" s="13"/>
      <c r="AJ11" s="256"/>
      <c r="AK11" s="257"/>
      <c r="AL11" s="258"/>
      <c r="AM11" s="258"/>
      <c r="AO11" s="255"/>
      <c r="AP11" s="13"/>
      <c r="AQ11" s="256"/>
      <c r="AR11" s="257"/>
      <c r="AS11" s="258"/>
      <c r="AT11" s="258"/>
      <c r="AU11" s="255"/>
      <c r="AV11" s="13"/>
      <c r="AW11" s="256"/>
      <c r="AX11" s="257"/>
      <c r="AY11" s="258"/>
      <c r="AZ11" s="258"/>
      <c r="BB11" s="255"/>
      <c r="BC11" s="13"/>
      <c r="BD11" s="256"/>
      <c r="BE11" s="257"/>
      <c r="BF11" s="258"/>
      <c r="BG11" s="258"/>
      <c r="BH11" s="255"/>
      <c r="BI11" s="13"/>
      <c r="BJ11" s="256"/>
      <c r="BK11" s="257"/>
      <c r="BL11" s="258"/>
      <c r="BM11" s="258"/>
    </row>
    <row r="12" spans="1:65" ht="13.35" customHeight="1" x14ac:dyDescent="0.2">
      <c r="A12" s="253"/>
      <c r="B12" s="255">
        <v>3</v>
      </c>
      <c r="C12" s="13"/>
      <c r="D12" s="256"/>
      <c r="E12" s="257"/>
      <c r="F12" s="258"/>
      <c r="G12" s="258"/>
      <c r="H12" s="255">
        <v>3</v>
      </c>
      <c r="I12" s="13"/>
      <c r="J12" s="256"/>
      <c r="K12" s="257"/>
      <c r="L12" s="258"/>
      <c r="M12" s="258"/>
      <c r="O12" s="255">
        <v>3</v>
      </c>
      <c r="P12" s="13"/>
      <c r="Q12" s="256"/>
      <c r="R12" s="257"/>
      <c r="S12" s="258"/>
      <c r="T12" s="258"/>
      <c r="U12" s="255">
        <v>3</v>
      </c>
      <c r="V12" s="13"/>
      <c r="W12" s="256"/>
      <c r="X12" s="257"/>
      <c r="Y12" s="258"/>
      <c r="Z12" s="258"/>
      <c r="AB12" s="255">
        <v>3</v>
      </c>
      <c r="AC12" s="13"/>
      <c r="AD12" s="256"/>
      <c r="AE12" s="257"/>
      <c r="AF12" s="258"/>
      <c r="AG12" s="258"/>
      <c r="AH12" s="255">
        <v>3</v>
      </c>
      <c r="AI12" s="13"/>
      <c r="AJ12" s="256"/>
      <c r="AK12" s="257"/>
      <c r="AL12" s="258"/>
      <c r="AM12" s="258"/>
      <c r="AO12" s="255">
        <v>3</v>
      </c>
      <c r="AP12" s="13"/>
      <c r="AQ12" s="256"/>
      <c r="AR12" s="257"/>
      <c r="AS12" s="258"/>
      <c r="AT12" s="258"/>
      <c r="AU12" s="255">
        <v>3</v>
      </c>
      <c r="AV12" s="13"/>
      <c r="AW12" s="256"/>
      <c r="AX12" s="257"/>
      <c r="AY12" s="258"/>
      <c r="AZ12" s="258"/>
      <c r="BB12" s="255">
        <v>3</v>
      </c>
      <c r="BC12" s="13"/>
      <c r="BD12" s="256"/>
      <c r="BE12" s="257"/>
      <c r="BF12" s="258"/>
      <c r="BG12" s="258"/>
      <c r="BH12" s="255">
        <v>3</v>
      </c>
      <c r="BI12" s="13"/>
      <c r="BJ12" s="256"/>
      <c r="BK12" s="257"/>
      <c r="BL12" s="258"/>
      <c r="BM12" s="258"/>
    </row>
    <row r="13" spans="1:65" ht="13.35" customHeight="1" x14ac:dyDescent="0.2">
      <c r="A13" s="253"/>
      <c r="B13" s="255"/>
      <c r="C13" s="13"/>
      <c r="D13" s="256"/>
      <c r="E13" s="257"/>
      <c r="F13" s="258"/>
      <c r="G13" s="258"/>
      <c r="H13" s="255"/>
      <c r="I13" s="13"/>
      <c r="J13" s="256"/>
      <c r="K13" s="257"/>
      <c r="L13" s="258"/>
      <c r="M13" s="258"/>
      <c r="O13" s="255"/>
      <c r="P13" s="13"/>
      <c r="Q13" s="256"/>
      <c r="R13" s="257"/>
      <c r="S13" s="258"/>
      <c r="T13" s="258"/>
      <c r="U13" s="255"/>
      <c r="V13" s="13"/>
      <c r="W13" s="256"/>
      <c r="X13" s="257"/>
      <c r="Y13" s="258"/>
      <c r="Z13" s="258"/>
      <c r="AB13" s="255"/>
      <c r="AC13" s="13"/>
      <c r="AD13" s="256"/>
      <c r="AE13" s="257"/>
      <c r="AF13" s="258"/>
      <c r="AG13" s="258"/>
      <c r="AH13" s="255"/>
      <c r="AI13" s="13"/>
      <c r="AJ13" s="256"/>
      <c r="AK13" s="257"/>
      <c r="AL13" s="258"/>
      <c r="AM13" s="258"/>
      <c r="AO13" s="255"/>
      <c r="AP13" s="13"/>
      <c r="AQ13" s="256"/>
      <c r="AR13" s="257"/>
      <c r="AS13" s="258"/>
      <c r="AT13" s="258"/>
      <c r="AU13" s="255"/>
      <c r="AV13" s="13"/>
      <c r="AW13" s="256"/>
      <c r="AX13" s="257"/>
      <c r="AY13" s="258"/>
      <c r="AZ13" s="258"/>
      <c r="BB13" s="255"/>
      <c r="BC13" s="13"/>
      <c r="BD13" s="256"/>
      <c r="BE13" s="257"/>
      <c r="BF13" s="258"/>
      <c r="BG13" s="258"/>
      <c r="BH13" s="255"/>
      <c r="BI13" s="13"/>
      <c r="BJ13" s="256"/>
      <c r="BK13" s="257"/>
      <c r="BL13" s="258"/>
      <c r="BM13" s="258"/>
    </row>
    <row r="14" spans="1:65" ht="13.35" customHeight="1" x14ac:dyDescent="0.2">
      <c r="A14" s="253"/>
      <c r="B14" s="255">
        <v>4</v>
      </c>
      <c r="C14" s="13"/>
      <c r="D14" s="256"/>
      <c r="E14" s="257"/>
      <c r="F14" s="258"/>
      <c r="G14" s="258"/>
      <c r="H14" s="255">
        <v>4</v>
      </c>
      <c r="I14" s="13"/>
      <c r="J14" s="256"/>
      <c r="K14" s="257"/>
      <c r="L14" s="258"/>
      <c r="M14" s="258"/>
      <c r="O14" s="255">
        <v>4</v>
      </c>
      <c r="P14" s="13"/>
      <c r="Q14" s="256"/>
      <c r="R14" s="257"/>
      <c r="S14" s="258"/>
      <c r="T14" s="258"/>
      <c r="U14" s="255">
        <v>4</v>
      </c>
      <c r="V14" s="13"/>
      <c r="W14" s="256"/>
      <c r="X14" s="257"/>
      <c r="Y14" s="258"/>
      <c r="Z14" s="258"/>
      <c r="AB14" s="255">
        <v>4</v>
      </c>
      <c r="AC14" s="13"/>
      <c r="AD14" s="256"/>
      <c r="AE14" s="257"/>
      <c r="AF14" s="258"/>
      <c r="AG14" s="258"/>
      <c r="AH14" s="255">
        <v>4</v>
      </c>
      <c r="AI14" s="13"/>
      <c r="AJ14" s="256"/>
      <c r="AK14" s="257"/>
      <c r="AL14" s="258"/>
      <c r="AM14" s="258"/>
      <c r="AO14" s="255">
        <v>4</v>
      </c>
      <c r="AP14" s="13"/>
      <c r="AQ14" s="256"/>
      <c r="AR14" s="257"/>
      <c r="AS14" s="258"/>
      <c r="AT14" s="258"/>
      <c r="AU14" s="255">
        <v>4</v>
      </c>
      <c r="AV14" s="13"/>
      <c r="AW14" s="256"/>
      <c r="AX14" s="257"/>
      <c r="AY14" s="258"/>
      <c r="AZ14" s="258"/>
      <c r="BB14" s="255">
        <v>4</v>
      </c>
      <c r="BC14" s="13"/>
      <c r="BD14" s="256"/>
      <c r="BE14" s="257"/>
      <c r="BF14" s="258"/>
      <c r="BG14" s="258"/>
      <c r="BH14" s="255">
        <v>4</v>
      </c>
      <c r="BI14" s="13"/>
      <c r="BJ14" s="256"/>
      <c r="BK14" s="257"/>
      <c r="BL14" s="258"/>
      <c r="BM14" s="258"/>
    </row>
    <row r="15" spans="1:65" ht="13.35" customHeight="1" x14ac:dyDescent="0.2">
      <c r="A15" s="253"/>
      <c r="B15" s="255"/>
      <c r="C15" s="13"/>
      <c r="D15" s="256"/>
      <c r="E15" s="257"/>
      <c r="F15" s="258"/>
      <c r="G15" s="258"/>
      <c r="H15" s="255"/>
      <c r="I15" s="13"/>
      <c r="J15" s="256"/>
      <c r="K15" s="257"/>
      <c r="L15" s="258"/>
      <c r="M15" s="258"/>
      <c r="O15" s="255"/>
      <c r="P15" s="13"/>
      <c r="Q15" s="256"/>
      <c r="R15" s="257"/>
      <c r="S15" s="258"/>
      <c r="T15" s="258"/>
      <c r="U15" s="255"/>
      <c r="V15" s="13"/>
      <c r="W15" s="256"/>
      <c r="X15" s="257"/>
      <c r="Y15" s="258"/>
      <c r="Z15" s="258"/>
      <c r="AB15" s="255"/>
      <c r="AC15" s="13"/>
      <c r="AD15" s="256"/>
      <c r="AE15" s="257"/>
      <c r="AF15" s="258"/>
      <c r="AG15" s="258"/>
      <c r="AH15" s="255"/>
      <c r="AI15" s="13"/>
      <c r="AJ15" s="256"/>
      <c r="AK15" s="257"/>
      <c r="AL15" s="258"/>
      <c r="AM15" s="258"/>
      <c r="AO15" s="255"/>
      <c r="AP15" s="13"/>
      <c r="AQ15" s="256"/>
      <c r="AR15" s="257"/>
      <c r="AS15" s="258"/>
      <c r="AT15" s="258"/>
      <c r="AU15" s="255"/>
      <c r="AV15" s="13"/>
      <c r="AW15" s="256"/>
      <c r="AX15" s="257"/>
      <c r="AY15" s="258"/>
      <c r="AZ15" s="258"/>
      <c r="BB15" s="255"/>
      <c r="BC15" s="13"/>
      <c r="BD15" s="256"/>
      <c r="BE15" s="257"/>
      <c r="BF15" s="258"/>
      <c r="BG15" s="258"/>
      <c r="BH15" s="255"/>
      <c r="BI15" s="13"/>
      <c r="BJ15" s="256"/>
      <c r="BK15" s="257"/>
      <c r="BL15" s="258"/>
      <c r="BM15" s="258"/>
    </row>
    <row r="16" spans="1:65" ht="13.35" customHeight="1" x14ac:dyDescent="0.2">
      <c r="A16" s="253"/>
      <c r="B16" s="255">
        <v>5</v>
      </c>
      <c r="C16" s="13"/>
      <c r="D16" s="256"/>
      <c r="E16" s="257"/>
      <c r="F16" s="258"/>
      <c r="G16" s="258"/>
      <c r="H16" s="255">
        <v>5</v>
      </c>
      <c r="I16" s="13"/>
      <c r="J16" s="256"/>
      <c r="K16" s="257"/>
      <c r="L16" s="258"/>
      <c r="M16" s="258"/>
      <c r="O16" s="255">
        <v>5</v>
      </c>
      <c r="P16" s="13"/>
      <c r="Q16" s="256"/>
      <c r="R16" s="257"/>
      <c r="S16" s="258"/>
      <c r="T16" s="258"/>
      <c r="U16" s="255">
        <v>5</v>
      </c>
      <c r="V16" s="13"/>
      <c r="W16" s="256"/>
      <c r="X16" s="257"/>
      <c r="Y16" s="258"/>
      <c r="Z16" s="258"/>
      <c r="AB16" s="255">
        <v>5</v>
      </c>
      <c r="AC16" s="13"/>
      <c r="AD16" s="256"/>
      <c r="AE16" s="257"/>
      <c r="AF16" s="258"/>
      <c r="AG16" s="258"/>
      <c r="AH16" s="255">
        <v>5</v>
      </c>
      <c r="AI16" s="13"/>
      <c r="AJ16" s="256"/>
      <c r="AK16" s="257"/>
      <c r="AL16" s="258"/>
      <c r="AM16" s="258"/>
      <c r="AO16" s="255">
        <v>5</v>
      </c>
      <c r="AP16" s="13"/>
      <c r="AQ16" s="256"/>
      <c r="AR16" s="257"/>
      <c r="AS16" s="258"/>
      <c r="AT16" s="258"/>
      <c r="AU16" s="255">
        <v>5</v>
      </c>
      <c r="AV16" s="13"/>
      <c r="AW16" s="256"/>
      <c r="AX16" s="257"/>
      <c r="AY16" s="258"/>
      <c r="AZ16" s="258"/>
      <c r="BB16" s="255">
        <v>5</v>
      </c>
      <c r="BC16" s="13"/>
      <c r="BD16" s="256"/>
      <c r="BE16" s="257"/>
      <c r="BF16" s="258"/>
      <c r="BG16" s="258"/>
      <c r="BH16" s="255">
        <v>5</v>
      </c>
      <c r="BI16" s="13"/>
      <c r="BJ16" s="256"/>
      <c r="BK16" s="257"/>
      <c r="BL16" s="258"/>
      <c r="BM16" s="258"/>
    </row>
    <row r="17" spans="1:65" ht="13.35" customHeight="1" x14ac:dyDescent="0.2">
      <c r="A17" s="253"/>
      <c r="B17" s="255"/>
      <c r="C17" s="13"/>
      <c r="D17" s="256"/>
      <c r="E17" s="257"/>
      <c r="F17" s="258"/>
      <c r="G17" s="258"/>
      <c r="H17" s="255"/>
      <c r="I17" s="13"/>
      <c r="J17" s="256"/>
      <c r="K17" s="257"/>
      <c r="L17" s="258"/>
      <c r="M17" s="258"/>
      <c r="O17" s="255"/>
      <c r="P17" s="13"/>
      <c r="Q17" s="256"/>
      <c r="R17" s="257"/>
      <c r="S17" s="258"/>
      <c r="T17" s="258"/>
      <c r="U17" s="255"/>
      <c r="V17" s="13"/>
      <c r="W17" s="256"/>
      <c r="X17" s="257"/>
      <c r="Y17" s="258"/>
      <c r="Z17" s="258"/>
      <c r="AB17" s="255"/>
      <c r="AC17" s="13"/>
      <c r="AD17" s="256"/>
      <c r="AE17" s="257"/>
      <c r="AF17" s="258"/>
      <c r="AG17" s="258"/>
      <c r="AH17" s="255"/>
      <c r="AI17" s="13"/>
      <c r="AJ17" s="256"/>
      <c r="AK17" s="257"/>
      <c r="AL17" s="258"/>
      <c r="AM17" s="258"/>
      <c r="AO17" s="255"/>
      <c r="AP17" s="13"/>
      <c r="AQ17" s="256"/>
      <c r="AR17" s="257"/>
      <c r="AS17" s="258"/>
      <c r="AT17" s="258"/>
      <c r="AU17" s="255"/>
      <c r="AV17" s="13"/>
      <c r="AW17" s="256"/>
      <c r="AX17" s="257"/>
      <c r="AY17" s="258"/>
      <c r="AZ17" s="258"/>
      <c r="BB17" s="255"/>
      <c r="BC17" s="13"/>
      <c r="BD17" s="256"/>
      <c r="BE17" s="257"/>
      <c r="BF17" s="258"/>
      <c r="BG17" s="258"/>
      <c r="BH17" s="255"/>
      <c r="BI17" s="13"/>
      <c r="BJ17" s="256"/>
      <c r="BK17" s="257"/>
      <c r="BL17" s="258"/>
      <c r="BM17" s="258"/>
    </row>
    <row r="18" spans="1:65" ht="13.35" customHeight="1" x14ac:dyDescent="0.2">
      <c r="A18" s="253"/>
      <c r="B18" s="255">
        <v>6</v>
      </c>
      <c r="C18" s="13"/>
      <c r="D18" s="256"/>
      <c r="E18" s="257"/>
      <c r="F18" s="258"/>
      <c r="G18" s="258"/>
      <c r="H18" s="255">
        <v>6</v>
      </c>
      <c r="I18" s="13"/>
      <c r="J18" s="256"/>
      <c r="K18" s="257"/>
      <c r="L18" s="258"/>
      <c r="M18" s="258"/>
      <c r="O18" s="255">
        <v>6</v>
      </c>
      <c r="P18" s="13"/>
      <c r="Q18" s="256"/>
      <c r="R18" s="257"/>
      <c r="S18" s="258"/>
      <c r="T18" s="258"/>
      <c r="U18" s="255">
        <v>6</v>
      </c>
      <c r="V18" s="13"/>
      <c r="W18" s="256"/>
      <c r="X18" s="257"/>
      <c r="Y18" s="258"/>
      <c r="Z18" s="258"/>
      <c r="AB18" s="255">
        <v>6</v>
      </c>
      <c r="AC18" s="13"/>
      <c r="AD18" s="256"/>
      <c r="AE18" s="257"/>
      <c r="AF18" s="258"/>
      <c r="AG18" s="258"/>
      <c r="AH18" s="255">
        <v>6</v>
      </c>
      <c r="AI18" s="13"/>
      <c r="AJ18" s="256"/>
      <c r="AK18" s="257"/>
      <c r="AL18" s="258"/>
      <c r="AM18" s="258"/>
      <c r="AO18" s="255">
        <v>6</v>
      </c>
      <c r="AP18" s="13"/>
      <c r="AQ18" s="256"/>
      <c r="AR18" s="257"/>
      <c r="AS18" s="258"/>
      <c r="AT18" s="258"/>
      <c r="AU18" s="255">
        <v>6</v>
      </c>
      <c r="AV18" s="13"/>
      <c r="AW18" s="256"/>
      <c r="AX18" s="257"/>
      <c r="AY18" s="258"/>
      <c r="AZ18" s="258"/>
      <c r="BB18" s="255">
        <v>6</v>
      </c>
      <c r="BC18" s="13"/>
      <c r="BD18" s="256"/>
      <c r="BE18" s="257"/>
      <c r="BF18" s="258"/>
      <c r="BG18" s="258"/>
      <c r="BH18" s="255">
        <v>6</v>
      </c>
      <c r="BI18" s="13"/>
      <c r="BJ18" s="256"/>
      <c r="BK18" s="257"/>
      <c r="BL18" s="258"/>
      <c r="BM18" s="258"/>
    </row>
    <row r="19" spans="1:65" ht="13.35" customHeight="1" x14ac:dyDescent="0.2">
      <c r="A19" s="254"/>
      <c r="B19" s="255"/>
      <c r="C19" s="13"/>
      <c r="D19" s="256"/>
      <c r="E19" s="257"/>
      <c r="F19" s="258"/>
      <c r="G19" s="258"/>
      <c r="H19" s="255"/>
      <c r="I19" s="13"/>
      <c r="J19" s="256"/>
      <c r="K19" s="257"/>
      <c r="L19" s="258"/>
      <c r="M19" s="258"/>
      <c r="O19" s="255"/>
      <c r="P19" s="13"/>
      <c r="Q19" s="256"/>
      <c r="R19" s="257"/>
      <c r="S19" s="258"/>
      <c r="T19" s="258"/>
      <c r="U19" s="255"/>
      <c r="V19" s="13"/>
      <c r="W19" s="256"/>
      <c r="X19" s="257"/>
      <c r="Y19" s="258"/>
      <c r="Z19" s="258"/>
      <c r="AB19" s="255"/>
      <c r="AC19" s="13"/>
      <c r="AD19" s="256"/>
      <c r="AE19" s="257"/>
      <c r="AF19" s="258"/>
      <c r="AG19" s="258"/>
      <c r="AH19" s="255"/>
      <c r="AI19" s="13"/>
      <c r="AJ19" s="256"/>
      <c r="AK19" s="257"/>
      <c r="AL19" s="258"/>
      <c r="AM19" s="258"/>
      <c r="AO19" s="255"/>
      <c r="AP19" s="13"/>
      <c r="AQ19" s="256"/>
      <c r="AR19" s="257"/>
      <c r="AS19" s="258"/>
      <c r="AT19" s="258"/>
      <c r="AU19" s="255"/>
      <c r="AV19" s="13"/>
      <c r="AW19" s="256"/>
      <c r="AX19" s="257"/>
      <c r="AY19" s="258"/>
      <c r="AZ19" s="258"/>
      <c r="BB19" s="255"/>
      <c r="BC19" s="13"/>
      <c r="BD19" s="256"/>
      <c r="BE19" s="257"/>
      <c r="BF19" s="258"/>
      <c r="BG19" s="258"/>
      <c r="BH19" s="255"/>
      <c r="BI19" s="13"/>
      <c r="BJ19" s="256"/>
      <c r="BK19" s="257"/>
      <c r="BL19" s="258"/>
      <c r="BM19" s="258"/>
    </row>
    <row r="20" spans="1:65" ht="17.25" customHeight="1" x14ac:dyDescent="0.2">
      <c r="A20" s="22"/>
      <c r="B20" s="265" t="s">
        <v>45</v>
      </c>
      <c r="C20" s="266"/>
      <c r="D20" s="265" t="s">
        <v>44</v>
      </c>
      <c r="E20" s="266"/>
      <c r="F20" s="261"/>
      <c r="G20" s="262"/>
      <c r="H20" s="265" t="s">
        <v>45</v>
      </c>
      <c r="I20" s="266"/>
      <c r="J20" s="265" t="s">
        <v>44</v>
      </c>
      <c r="K20" s="266"/>
      <c r="L20" s="261"/>
      <c r="M20" s="262"/>
      <c r="O20" s="265" t="s">
        <v>45</v>
      </c>
      <c r="P20" s="266"/>
      <c r="Q20" s="265" t="s">
        <v>44</v>
      </c>
      <c r="R20" s="266"/>
      <c r="S20" s="261"/>
      <c r="T20" s="262"/>
      <c r="U20" s="259" t="s">
        <v>45</v>
      </c>
      <c r="V20" s="260"/>
      <c r="W20" s="259" t="s">
        <v>44</v>
      </c>
      <c r="X20" s="260"/>
      <c r="Y20" s="261"/>
      <c r="Z20" s="262"/>
      <c r="AB20" s="259" t="s">
        <v>45</v>
      </c>
      <c r="AC20" s="260"/>
      <c r="AD20" s="259" t="s">
        <v>44</v>
      </c>
      <c r="AE20" s="260"/>
      <c r="AF20" s="261"/>
      <c r="AG20" s="262"/>
      <c r="AH20" s="259" t="s">
        <v>45</v>
      </c>
      <c r="AI20" s="260"/>
      <c r="AJ20" s="259" t="s">
        <v>44</v>
      </c>
      <c r="AK20" s="260"/>
      <c r="AL20" s="261"/>
      <c r="AM20" s="262"/>
      <c r="AO20" s="259" t="s">
        <v>45</v>
      </c>
      <c r="AP20" s="260"/>
      <c r="AQ20" s="259" t="s">
        <v>44</v>
      </c>
      <c r="AR20" s="260"/>
      <c r="AS20" s="261"/>
      <c r="AT20" s="262"/>
      <c r="AU20" s="259" t="s">
        <v>45</v>
      </c>
      <c r="AV20" s="260"/>
      <c r="AW20" s="259" t="s">
        <v>44</v>
      </c>
      <c r="AX20" s="260"/>
      <c r="AY20" s="261"/>
      <c r="AZ20" s="262"/>
      <c r="BB20" s="259" t="s">
        <v>45</v>
      </c>
      <c r="BC20" s="260"/>
      <c r="BD20" s="263" t="s">
        <v>44</v>
      </c>
      <c r="BE20" s="264"/>
      <c r="BF20" s="267"/>
      <c r="BG20" s="268"/>
      <c r="BH20" s="259" t="s">
        <v>45</v>
      </c>
      <c r="BI20" s="260"/>
      <c r="BJ20" s="263" t="s">
        <v>44</v>
      </c>
      <c r="BK20" s="264"/>
      <c r="BL20" s="267"/>
      <c r="BM20" s="268"/>
    </row>
    <row r="21" spans="1:65" ht="6" customHeight="1" x14ac:dyDescent="0.2">
      <c r="B21" s="21"/>
      <c r="D21" s="20"/>
      <c r="E21" s="20"/>
      <c r="F21" s="19"/>
      <c r="G21" s="19"/>
      <c r="H21" s="21"/>
      <c r="J21" s="20"/>
      <c r="K21" s="20"/>
      <c r="L21" s="19"/>
      <c r="M21" s="19"/>
      <c r="O21" s="21"/>
      <c r="Q21" s="20"/>
      <c r="R21" s="20"/>
      <c r="S21" s="19"/>
      <c r="T21" s="19"/>
      <c r="U21" s="21"/>
      <c r="W21" s="20"/>
      <c r="X21" s="20"/>
      <c r="Y21" s="19"/>
      <c r="Z21" s="19"/>
      <c r="AB21" s="21"/>
      <c r="AD21" s="20"/>
      <c r="AE21" s="20"/>
      <c r="AF21" s="19"/>
      <c r="AG21" s="19"/>
      <c r="AH21" s="21"/>
      <c r="AJ21" s="20"/>
      <c r="AK21" s="20"/>
      <c r="AL21" s="19"/>
      <c r="AM21" s="19"/>
      <c r="AO21" s="21"/>
      <c r="AQ21" s="20"/>
      <c r="AR21" s="20"/>
      <c r="AS21" s="19"/>
      <c r="AT21" s="19"/>
      <c r="AU21" s="21"/>
      <c r="AW21" s="20"/>
      <c r="AX21" s="20"/>
      <c r="AY21" s="19"/>
      <c r="AZ21" s="19"/>
      <c r="BB21" s="21"/>
      <c r="BD21" s="20"/>
      <c r="BE21" s="20"/>
      <c r="BF21" s="19"/>
      <c r="BG21" s="19"/>
      <c r="BH21" s="21"/>
      <c r="BJ21" s="20"/>
      <c r="BK21" s="20"/>
      <c r="BL21" s="19"/>
      <c r="BM21" s="18"/>
    </row>
    <row r="22" spans="1:65" ht="17.25" customHeight="1" x14ac:dyDescent="0.25">
      <c r="B22" s="277" t="s">
        <v>43</v>
      </c>
      <c r="C22" s="278"/>
      <c r="D22" s="278"/>
      <c r="E22" s="278"/>
      <c r="F22" s="275" t="str">
        <f>+P3</f>
        <v>Kometa E</v>
      </c>
      <c r="G22" s="275"/>
      <c r="H22" s="275"/>
      <c r="I22" s="275"/>
      <c r="J22" s="275"/>
      <c r="K22" s="276"/>
      <c r="L22" s="277" t="s">
        <v>42</v>
      </c>
      <c r="M22" s="278"/>
      <c r="N22" s="278"/>
      <c r="O22" s="278"/>
      <c r="P22" s="278"/>
      <c r="Q22" s="275" t="str">
        <f>+AB3</f>
        <v>Kometa D</v>
      </c>
      <c r="R22" s="275"/>
      <c r="S22" s="275"/>
      <c r="T22" s="275"/>
      <c r="U22" s="275"/>
      <c r="V22" s="276"/>
      <c r="W22" s="10" t="s">
        <v>41</v>
      </c>
      <c r="AI22" s="3" t="s">
        <v>40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M22" s="17"/>
    </row>
    <row r="23" spans="1:65" s="10" customFormat="1" ht="12.75" customHeight="1" x14ac:dyDescent="0.25">
      <c r="B23" s="271" t="s">
        <v>39</v>
      </c>
      <c r="C23" s="271"/>
      <c r="D23" s="271"/>
      <c r="E23" s="271"/>
      <c r="F23" s="271"/>
      <c r="G23" s="271"/>
      <c r="H23" s="271"/>
      <c r="I23" s="271"/>
      <c r="J23" s="282" t="s">
        <v>38</v>
      </c>
      <c r="K23" s="282"/>
      <c r="L23" s="271" t="s">
        <v>39</v>
      </c>
      <c r="M23" s="271"/>
      <c r="N23" s="271"/>
      <c r="O23" s="271"/>
      <c r="P23" s="271"/>
      <c r="Q23" s="271"/>
      <c r="R23" s="271"/>
      <c r="S23" s="271"/>
      <c r="T23" s="271"/>
      <c r="U23" s="282" t="s">
        <v>38</v>
      </c>
      <c r="V23" s="282"/>
      <c r="W23" s="16" t="s">
        <v>37</v>
      </c>
      <c r="X23" s="16" t="s">
        <v>36</v>
      </c>
      <c r="Y23" s="283" t="s">
        <v>35</v>
      </c>
      <c r="Z23" s="284"/>
      <c r="AA23" s="16" t="s">
        <v>34</v>
      </c>
      <c r="AB23" s="15" t="s">
        <v>33</v>
      </c>
      <c r="AC23" s="14" t="s">
        <v>32</v>
      </c>
      <c r="AD23" s="285" t="s">
        <v>31</v>
      </c>
      <c r="AE23" s="286"/>
      <c r="AF23" s="286"/>
      <c r="AG23" s="287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C23" s="234" t="s">
        <v>30</v>
      </c>
      <c r="BD23" s="235"/>
      <c r="BE23" s="235"/>
      <c r="BF23" s="235"/>
      <c r="BG23" s="235"/>
      <c r="BH23" s="235"/>
      <c r="BI23" s="235"/>
      <c r="BJ23" s="235"/>
      <c r="BK23" s="235"/>
      <c r="BL23" s="235"/>
      <c r="BM23" s="236"/>
    </row>
    <row r="24" spans="1:65" ht="12.75" customHeight="1" x14ac:dyDescent="0.25">
      <c r="B24" s="270"/>
      <c r="C24" s="270"/>
      <c r="D24" s="270"/>
      <c r="E24" s="270"/>
      <c r="F24" s="270"/>
      <c r="G24" s="270"/>
      <c r="H24" s="270"/>
      <c r="I24" s="270"/>
      <c r="J24" s="271"/>
      <c r="K24" s="271"/>
      <c r="L24" s="272"/>
      <c r="M24" s="273"/>
      <c r="N24" s="273"/>
      <c r="O24" s="273"/>
      <c r="P24" s="273"/>
      <c r="Q24" s="273"/>
      <c r="R24" s="273"/>
      <c r="S24" s="273"/>
      <c r="T24" s="274"/>
      <c r="U24" s="271"/>
      <c r="V24" s="271"/>
      <c r="W24" s="13"/>
      <c r="X24" s="13"/>
      <c r="Y24" s="256"/>
      <c r="Z24" s="257"/>
      <c r="AA24" s="13"/>
      <c r="AB24" s="13"/>
      <c r="AC24" s="13"/>
      <c r="AD24" s="256"/>
      <c r="AE24" s="269"/>
      <c r="AF24" s="269"/>
      <c r="AG24" s="257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C24" s="234"/>
      <c r="BD24" s="235"/>
      <c r="BE24" s="236"/>
      <c r="BF24" s="234" t="s">
        <v>29</v>
      </c>
      <c r="BG24" s="235"/>
      <c r="BH24" s="236"/>
      <c r="BI24" s="234" t="s">
        <v>0</v>
      </c>
      <c r="BJ24" s="236"/>
      <c r="BK24" s="234" t="s">
        <v>28</v>
      </c>
      <c r="BL24" s="235"/>
      <c r="BM24" s="236"/>
    </row>
    <row r="25" spans="1:65" ht="12.75" customHeight="1" x14ac:dyDescent="0.25">
      <c r="B25" s="270"/>
      <c r="C25" s="270"/>
      <c r="D25" s="270"/>
      <c r="E25" s="270"/>
      <c r="F25" s="270"/>
      <c r="G25" s="270"/>
      <c r="H25" s="270"/>
      <c r="I25" s="270"/>
      <c r="J25" s="271"/>
      <c r="K25" s="271"/>
      <c r="L25" s="272"/>
      <c r="M25" s="273"/>
      <c r="N25" s="273"/>
      <c r="O25" s="273"/>
      <c r="P25" s="273"/>
      <c r="Q25" s="273"/>
      <c r="R25" s="273"/>
      <c r="S25" s="273"/>
      <c r="T25" s="274"/>
      <c r="U25" s="271"/>
      <c r="V25" s="271"/>
      <c r="W25" s="13"/>
      <c r="X25" s="13"/>
      <c r="Y25" s="256"/>
      <c r="Z25" s="257"/>
      <c r="AA25" s="13"/>
      <c r="AB25" s="13"/>
      <c r="AC25" s="13"/>
      <c r="AD25" s="256"/>
      <c r="AE25" s="269"/>
      <c r="AF25" s="269"/>
      <c r="AG25" s="257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C25" s="279" t="s">
        <v>27</v>
      </c>
      <c r="BD25" s="280"/>
      <c r="BE25" s="281"/>
      <c r="BF25" s="8"/>
      <c r="BG25" s="7"/>
      <c r="BH25" s="6"/>
      <c r="BI25" s="8"/>
      <c r="BJ25" s="6"/>
      <c r="BK25" s="8"/>
      <c r="BL25" s="7"/>
      <c r="BM25" s="6"/>
    </row>
    <row r="26" spans="1:65" ht="12.75" customHeight="1" x14ac:dyDescent="0.25">
      <c r="B26" s="270"/>
      <c r="C26" s="270"/>
      <c r="D26" s="270"/>
      <c r="E26" s="270"/>
      <c r="F26" s="270"/>
      <c r="G26" s="270"/>
      <c r="H26" s="270"/>
      <c r="I26" s="270"/>
      <c r="J26" s="271"/>
      <c r="K26" s="271"/>
      <c r="L26" s="272"/>
      <c r="M26" s="273"/>
      <c r="N26" s="273"/>
      <c r="O26" s="273"/>
      <c r="P26" s="273"/>
      <c r="Q26" s="273"/>
      <c r="R26" s="273"/>
      <c r="S26" s="273"/>
      <c r="T26" s="274"/>
      <c r="U26" s="271"/>
      <c r="V26" s="271"/>
      <c r="W26" s="13"/>
      <c r="X26" s="13"/>
      <c r="Y26" s="256"/>
      <c r="Z26" s="257"/>
      <c r="AA26" s="13"/>
      <c r="AB26" s="13"/>
      <c r="AC26" s="13"/>
      <c r="AD26" s="256"/>
      <c r="AE26" s="269"/>
      <c r="AF26" s="269"/>
      <c r="AG26" s="257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C26" s="279" t="s">
        <v>26</v>
      </c>
      <c r="BD26" s="280"/>
      <c r="BE26" s="281"/>
      <c r="BF26" s="31"/>
      <c r="BG26" s="32"/>
      <c r="BH26" s="33"/>
      <c r="BI26" s="31"/>
      <c r="BJ26" s="33"/>
      <c r="BK26" s="8"/>
      <c r="BL26" s="7"/>
      <c r="BM26" s="6"/>
    </row>
    <row r="27" spans="1:65" ht="12.75" customHeight="1" x14ac:dyDescent="0.25">
      <c r="B27" s="270"/>
      <c r="C27" s="270"/>
      <c r="D27" s="270"/>
      <c r="E27" s="270"/>
      <c r="F27" s="270"/>
      <c r="G27" s="270"/>
      <c r="H27" s="270"/>
      <c r="I27" s="270"/>
      <c r="J27" s="271"/>
      <c r="K27" s="271"/>
      <c r="L27" s="272"/>
      <c r="M27" s="273"/>
      <c r="N27" s="273"/>
      <c r="O27" s="273"/>
      <c r="P27" s="273"/>
      <c r="Q27" s="273"/>
      <c r="R27" s="273"/>
      <c r="S27" s="273"/>
      <c r="T27" s="274"/>
      <c r="U27" s="271"/>
      <c r="V27" s="271"/>
      <c r="W27" s="13"/>
      <c r="X27" s="13"/>
      <c r="Y27" s="256"/>
      <c r="Z27" s="257"/>
      <c r="AA27" s="13"/>
      <c r="AB27" s="13"/>
      <c r="AC27" s="13"/>
      <c r="AD27" s="256"/>
      <c r="AE27" s="269"/>
      <c r="AF27" s="269"/>
      <c r="AG27" s="257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C27" s="279" t="s">
        <v>25</v>
      </c>
      <c r="BD27" s="280"/>
      <c r="BE27" s="281"/>
      <c r="BF27" s="31"/>
      <c r="BG27" s="32"/>
      <c r="BH27" s="33"/>
      <c r="BI27" s="31"/>
      <c r="BJ27" s="33"/>
      <c r="BK27" s="8"/>
      <c r="BL27" s="7"/>
      <c r="BM27" s="6"/>
    </row>
    <row r="28" spans="1:65" ht="12.75" customHeight="1" x14ac:dyDescent="0.25">
      <c r="B28" s="270"/>
      <c r="C28" s="270"/>
      <c r="D28" s="270"/>
      <c r="E28" s="270"/>
      <c r="F28" s="270"/>
      <c r="G28" s="270"/>
      <c r="H28" s="270"/>
      <c r="I28" s="270"/>
      <c r="J28" s="271"/>
      <c r="K28" s="271"/>
      <c r="L28" s="272"/>
      <c r="M28" s="273"/>
      <c r="N28" s="273"/>
      <c r="O28" s="273"/>
      <c r="P28" s="273"/>
      <c r="Q28" s="273"/>
      <c r="R28" s="273"/>
      <c r="S28" s="273"/>
      <c r="T28" s="274"/>
      <c r="U28" s="271"/>
      <c r="V28" s="271"/>
      <c r="W28" s="13"/>
      <c r="X28" s="13"/>
      <c r="Y28" s="256"/>
      <c r="Z28" s="257"/>
      <c r="AA28" s="13"/>
      <c r="AB28" s="13"/>
      <c r="AC28" s="13"/>
      <c r="AD28" s="256"/>
      <c r="AE28" s="269"/>
      <c r="AF28" s="269"/>
      <c r="AG28" s="257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C28" s="279" t="s">
        <v>24</v>
      </c>
      <c r="BD28" s="280"/>
      <c r="BE28" s="281"/>
      <c r="BF28" s="288"/>
      <c r="BG28" s="289"/>
      <c r="BH28" s="290"/>
      <c r="BI28" s="288"/>
      <c r="BJ28" s="290"/>
      <c r="BK28" s="288"/>
      <c r="BL28" s="289"/>
      <c r="BM28" s="290"/>
    </row>
    <row r="29" spans="1:65" ht="12.75" customHeight="1" x14ac:dyDescent="0.25">
      <c r="B29" s="270"/>
      <c r="C29" s="270"/>
      <c r="D29" s="270"/>
      <c r="E29" s="270"/>
      <c r="F29" s="270"/>
      <c r="G29" s="270"/>
      <c r="H29" s="270"/>
      <c r="I29" s="270"/>
      <c r="J29" s="271"/>
      <c r="K29" s="271"/>
      <c r="L29" s="272"/>
      <c r="M29" s="273"/>
      <c r="N29" s="273"/>
      <c r="O29" s="273"/>
      <c r="P29" s="273"/>
      <c r="Q29" s="273"/>
      <c r="R29" s="273"/>
      <c r="S29" s="273"/>
      <c r="T29" s="274"/>
      <c r="U29" s="271"/>
      <c r="V29" s="271"/>
      <c r="W29" s="13"/>
      <c r="X29" s="13"/>
      <c r="Y29" s="256"/>
      <c r="Z29" s="257"/>
      <c r="AA29" s="13"/>
      <c r="AB29" s="13"/>
      <c r="AC29" s="13"/>
      <c r="AD29" s="256"/>
      <c r="AE29" s="269"/>
      <c r="AF29" s="269"/>
      <c r="AG29" s="257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C29" s="279" t="s">
        <v>23</v>
      </c>
      <c r="BD29" s="280"/>
      <c r="BE29" s="281"/>
      <c r="BF29" s="288"/>
      <c r="BG29" s="289"/>
      <c r="BH29" s="290"/>
      <c r="BI29" s="288"/>
      <c r="BJ29" s="290"/>
      <c r="BK29" s="288"/>
      <c r="BL29" s="289"/>
      <c r="BM29" s="290"/>
    </row>
    <row r="30" spans="1:65" ht="12.75" customHeight="1" x14ac:dyDescent="0.25">
      <c r="B30" s="270"/>
      <c r="C30" s="270"/>
      <c r="D30" s="270"/>
      <c r="E30" s="270"/>
      <c r="F30" s="270"/>
      <c r="G30" s="270"/>
      <c r="H30" s="270"/>
      <c r="I30" s="270"/>
      <c r="J30" s="271"/>
      <c r="K30" s="271"/>
      <c r="L30" s="272"/>
      <c r="M30" s="273"/>
      <c r="N30" s="273"/>
      <c r="O30" s="273"/>
      <c r="P30" s="273"/>
      <c r="Q30" s="273"/>
      <c r="R30" s="273"/>
      <c r="S30" s="273"/>
      <c r="T30" s="274"/>
      <c r="U30" s="271"/>
      <c r="V30" s="271"/>
      <c r="W30" s="13"/>
      <c r="X30" s="13"/>
      <c r="Y30" s="256"/>
      <c r="Z30" s="257"/>
      <c r="AA30" s="13"/>
      <c r="AB30" s="13"/>
      <c r="AC30" s="13"/>
      <c r="AD30" s="256"/>
      <c r="AE30" s="269"/>
      <c r="AF30" s="269"/>
      <c r="AG30" s="257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C30" s="279" t="s">
        <v>22</v>
      </c>
      <c r="BD30" s="280"/>
      <c r="BE30" s="281"/>
      <c r="BF30" s="31"/>
      <c r="BG30" s="32"/>
      <c r="BH30" s="33"/>
      <c r="BI30" s="31"/>
      <c r="BJ30" s="33"/>
      <c r="BK30" s="8"/>
      <c r="BL30" s="7"/>
      <c r="BM30" s="6"/>
    </row>
    <row r="31" spans="1:65" ht="12.75" customHeight="1" x14ac:dyDescent="0.25">
      <c r="B31" s="270"/>
      <c r="C31" s="270"/>
      <c r="D31" s="270"/>
      <c r="E31" s="270"/>
      <c r="F31" s="270"/>
      <c r="G31" s="270"/>
      <c r="H31" s="270"/>
      <c r="I31" s="270"/>
      <c r="J31" s="271"/>
      <c r="K31" s="271"/>
      <c r="L31" s="272"/>
      <c r="M31" s="273"/>
      <c r="N31" s="273"/>
      <c r="O31" s="273"/>
      <c r="P31" s="273"/>
      <c r="Q31" s="273"/>
      <c r="R31" s="273"/>
      <c r="S31" s="273"/>
      <c r="T31" s="274"/>
      <c r="U31" s="271"/>
      <c r="V31" s="271"/>
      <c r="W31" s="13"/>
      <c r="X31" s="13"/>
      <c r="Y31" s="256"/>
      <c r="Z31" s="257"/>
      <c r="AA31" s="13"/>
      <c r="AB31" s="13"/>
      <c r="AC31" s="13"/>
      <c r="AD31" s="256"/>
      <c r="AE31" s="269"/>
      <c r="AF31" s="269"/>
      <c r="AG31" s="257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C31" s="279" t="s">
        <v>21</v>
      </c>
      <c r="BD31" s="280"/>
      <c r="BE31" s="280"/>
      <c r="BF31" s="280"/>
      <c r="BG31" s="280"/>
      <c r="BH31" s="280"/>
      <c r="BI31" s="280"/>
      <c r="BJ31" s="280"/>
      <c r="BK31" s="318" t="s">
        <v>20</v>
      </c>
      <c r="BL31" s="318"/>
      <c r="BM31" s="319"/>
    </row>
    <row r="32" spans="1:65" ht="12.75" customHeight="1" x14ac:dyDescent="0.25">
      <c r="B32" s="270"/>
      <c r="C32" s="270"/>
      <c r="D32" s="270"/>
      <c r="E32" s="270"/>
      <c r="F32" s="270"/>
      <c r="G32" s="270"/>
      <c r="H32" s="270"/>
      <c r="I32" s="270"/>
      <c r="J32" s="271"/>
      <c r="K32" s="271"/>
      <c r="L32" s="272"/>
      <c r="M32" s="273"/>
      <c r="N32" s="273"/>
      <c r="O32" s="273"/>
      <c r="P32" s="273"/>
      <c r="Q32" s="273"/>
      <c r="R32" s="273"/>
      <c r="S32" s="273"/>
      <c r="T32" s="274"/>
      <c r="U32" s="271"/>
      <c r="V32" s="271"/>
      <c r="W32" s="13"/>
      <c r="X32" s="13"/>
      <c r="Y32" s="256"/>
      <c r="Z32" s="257"/>
      <c r="AA32" s="13"/>
      <c r="AB32" s="13"/>
      <c r="AC32" s="13"/>
      <c r="AD32" s="256"/>
      <c r="AE32" s="269"/>
      <c r="AF32" s="269"/>
      <c r="AG32" s="257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C32" s="320"/>
      <c r="BD32" s="321"/>
      <c r="BE32" s="321"/>
      <c r="BF32" s="321"/>
      <c r="BG32" s="321"/>
      <c r="BH32" s="321"/>
      <c r="BI32" s="321"/>
      <c r="BJ32" s="321"/>
      <c r="BK32" s="322" t="s">
        <v>19</v>
      </c>
      <c r="BL32" s="322"/>
      <c r="BM32" s="323"/>
    </row>
    <row r="33" spans="2:65" ht="12.75" customHeight="1" x14ac:dyDescent="0.25">
      <c r="B33" s="270"/>
      <c r="C33" s="270"/>
      <c r="D33" s="270"/>
      <c r="E33" s="270"/>
      <c r="F33" s="270"/>
      <c r="G33" s="270"/>
      <c r="H33" s="270"/>
      <c r="I33" s="270"/>
      <c r="J33" s="271"/>
      <c r="K33" s="271"/>
      <c r="L33" s="272"/>
      <c r="M33" s="273"/>
      <c r="N33" s="273"/>
      <c r="O33" s="273"/>
      <c r="P33" s="273"/>
      <c r="Q33" s="273"/>
      <c r="R33" s="273"/>
      <c r="S33" s="273"/>
      <c r="T33" s="274"/>
      <c r="U33" s="271"/>
      <c r="V33" s="271"/>
      <c r="W33" s="13"/>
      <c r="X33" s="13"/>
      <c r="Y33" s="256"/>
      <c r="Z33" s="257"/>
      <c r="AA33" s="13"/>
      <c r="AB33" s="13"/>
      <c r="AC33" s="13"/>
      <c r="AD33" s="256"/>
      <c r="AE33" s="269"/>
      <c r="AF33" s="269"/>
      <c r="AG33" s="257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C33" s="291" t="s">
        <v>18</v>
      </c>
      <c r="BD33" s="292"/>
      <c r="BE33" s="292"/>
      <c r="BF33" s="292"/>
      <c r="BG33" s="292"/>
      <c r="BH33" s="292"/>
      <c r="BI33" s="292"/>
      <c r="BJ33" s="292"/>
      <c r="BK33" s="292"/>
      <c r="BL33" s="292"/>
      <c r="BM33" s="293"/>
    </row>
    <row r="34" spans="2:65" ht="12.75" customHeight="1" x14ac:dyDescent="0.25">
      <c r="B34" s="270"/>
      <c r="C34" s="270"/>
      <c r="D34" s="270"/>
      <c r="E34" s="270"/>
      <c r="F34" s="270"/>
      <c r="G34" s="270"/>
      <c r="H34" s="270"/>
      <c r="I34" s="270"/>
      <c r="J34" s="271"/>
      <c r="K34" s="271"/>
      <c r="L34" s="272"/>
      <c r="M34" s="273"/>
      <c r="N34" s="273"/>
      <c r="O34" s="273"/>
      <c r="P34" s="273"/>
      <c r="Q34" s="273"/>
      <c r="R34" s="273"/>
      <c r="S34" s="273"/>
      <c r="T34" s="274"/>
      <c r="U34" s="271"/>
      <c r="V34" s="271"/>
      <c r="W34" s="294" t="s">
        <v>17</v>
      </c>
      <c r="X34" s="294"/>
      <c r="Y34" s="294"/>
      <c r="Z34" s="294"/>
      <c r="AA34" s="294"/>
      <c r="AB34" s="294"/>
      <c r="AC34" s="294"/>
      <c r="AD34" s="294"/>
      <c r="AE34" s="294"/>
      <c r="AF34" s="294"/>
      <c r="AG34" s="29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C34" s="291" t="s">
        <v>16</v>
      </c>
      <c r="BD34" s="292"/>
      <c r="BE34" s="292"/>
      <c r="BF34" s="292"/>
      <c r="BG34" s="292"/>
      <c r="BH34" s="292"/>
      <c r="BI34" s="292"/>
      <c r="BJ34" s="292"/>
      <c r="BK34" s="292"/>
      <c r="BL34" s="292"/>
      <c r="BM34" s="293"/>
    </row>
    <row r="35" spans="2:65" ht="12.75" customHeight="1" thickBot="1" x14ac:dyDescent="0.3">
      <c r="B35" s="300"/>
      <c r="C35" s="300"/>
      <c r="D35" s="300"/>
      <c r="E35" s="300"/>
      <c r="F35" s="300"/>
      <c r="G35" s="300"/>
      <c r="H35" s="300"/>
      <c r="I35" s="300"/>
      <c r="J35" s="301"/>
      <c r="K35" s="301"/>
      <c r="L35" s="314"/>
      <c r="M35" s="315"/>
      <c r="N35" s="315"/>
      <c r="O35" s="315"/>
      <c r="P35" s="315"/>
      <c r="Q35" s="315"/>
      <c r="R35" s="315"/>
      <c r="S35" s="315"/>
      <c r="T35" s="316"/>
      <c r="U35" s="301"/>
      <c r="V35" s="301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7"/>
      <c r="AI35" s="317" t="s">
        <v>15</v>
      </c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9"/>
    </row>
    <row r="36" spans="2:65" ht="13.5" customHeight="1" thickBot="1" x14ac:dyDescent="0.3">
      <c r="B36" s="312" t="s">
        <v>14</v>
      </c>
      <c r="C36" s="313"/>
      <c r="D36" s="309"/>
      <c r="E36" s="310"/>
      <c r="F36" s="310"/>
      <c r="G36" s="310"/>
      <c r="H36" s="310"/>
      <c r="I36" s="311"/>
      <c r="J36" s="305"/>
      <c r="K36" s="306"/>
      <c r="L36" s="307" t="s">
        <v>14</v>
      </c>
      <c r="M36" s="308"/>
      <c r="N36" s="309"/>
      <c r="O36" s="310"/>
      <c r="P36" s="310"/>
      <c r="Q36" s="310"/>
      <c r="R36" s="310"/>
      <c r="S36" s="310"/>
      <c r="T36" s="311"/>
      <c r="U36" s="305"/>
      <c r="V36" s="30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7"/>
      <c r="AI36" s="324" t="s">
        <v>13</v>
      </c>
      <c r="AJ36" s="325"/>
      <c r="AK36" s="325"/>
      <c r="AL36" s="325"/>
      <c r="AM36" s="325"/>
      <c r="AN36" s="326"/>
      <c r="AO36" s="12"/>
      <c r="AP36" s="12"/>
      <c r="AQ36" s="12"/>
      <c r="AR36" s="12"/>
      <c r="AS36" s="12"/>
      <c r="AT36" s="12"/>
      <c r="AU36" s="11"/>
      <c r="AV36" s="279" t="s">
        <v>12</v>
      </c>
      <c r="AW36" s="280"/>
      <c r="AX36" s="280"/>
      <c r="AY36" s="280"/>
      <c r="AZ36" s="280"/>
      <c r="BA36" s="281"/>
      <c r="BB36" s="8"/>
      <c r="BC36" s="7"/>
      <c r="BD36" s="7"/>
      <c r="BE36" s="7"/>
      <c r="BF36" s="7"/>
      <c r="BG36" s="6"/>
      <c r="BH36" s="8"/>
      <c r="BI36" s="7"/>
      <c r="BJ36" s="7"/>
      <c r="BK36" s="7"/>
      <c r="BL36" s="7"/>
      <c r="BM36" s="6"/>
    </row>
    <row r="37" spans="2:65" ht="13.5" customHeight="1" thickBot="1" x14ac:dyDescent="0.3">
      <c r="B37" s="312" t="s">
        <v>14</v>
      </c>
      <c r="C37" s="313"/>
      <c r="D37" s="309"/>
      <c r="E37" s="310"/>
      <c r="F37" s="310"/>
      <c r="G37" s="310"/>
      <c r="H37" s="310"/>
      <c r="I37" s="311"/>
      <c r="J37" s="305"/>
      <c r="K37" s="306"/>
      <c r="L37" s="307" t="s">
        <v>14</v>
      </c>
      <c r="M37" s="308"/>
      <c r="N37" s="309"/>
      <c r="O37" s="310"/>
      <c r="P37" s="310"/>
      <c r="Q37" s="310"/>
      <c r="R37" s="310"/>
      <c r="S37" s="310"/>
      <c r="T37" s="311"/>
      <c r="U37" s="305"/>
      <c r="V37" s="30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7"/>
      <c r="AI37" s="327"/>
      <c r="AJ37" s="328"/>
      <c r="AK37" s="328"/>
      <c r="AL37" s="328"/>
      <c r="AM37" s="328"/>
      <c r="AN37" s="329"/>
      <c r="AO37" s="3"/>
      <c r="AP37" s="3"/>
      <c r="AQ37" s="3"/>
      <c r="AR37" s="3"/>
      <c r="AS37" s="3"/>
      <c r="AT37" s="3"/>
      <c r="AU37" s="2"/>
      <c r="AV37" s="279" t="s">
        <v>9</v>
      </c>
      <c r="AW37" s="280"/>
      <c r="AX37" s="280"/>
      <c r="AY37" s="280"/>
      <c r="AZ37" s="280"/>
      <c r="BA37" s="281"/>
      <c r="BB37" s="8"/>
      <c r="BC37" s="7"/>
      <c r="BD37" s="7"/>
      <c r="BE37" s="7"/>
      <c r="BF37" s="7"/>
      <c r="BG37" s="6"/>
      <c r="BH37" s="8"/>
      <c r="BI37" s="7"/>
      <c r="BJ37" s="7"/>
      <c r="BK37" s="7"/>
      <c r="BL37" s="7"/>
      <c r="BM37" s="6"/>
    </row>
    <row r="38" spans="2:65" ht="13.5" customHeight="1" x14ac:dyDescent="0.25">
      <c r="B38" s="302" t="s">
        <v>11</v>
      </c>
      <c r="C38" s="303"/>
      <c r="D38" s="303"/>
      <c r="E38" s="303"/>
      <c r="F38" s="303"/>
      <c r="G38" s="303"/>
      <c r="H38" s="303"/>
      <c r="I38" s="303"/>
      <c r="J38" s="303"/>
      <c r="K38" s="304"/>
      <c r="L38" s="302" t="s">
        <v>10</v>
      </c>
      <c r="M38" s="303"/>
      <c r="N38" s="303"/>
      <c r="O38" s="303"/>
      <c r="P38" s="303"/>
      <c r="Q38" s="303"/>
      <c r="R38" s="303"/>
      <c r="S38" s="303"/>
      <c r="T38" s="303"/>
      <c r="U38" s="303"/>
      <c r="V38" s="304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I38" s="324" t="s">
        <v>6</v>
      </c>
      <c r="AJ38" s="325"/>
      <c r="AK38" s="325"/>
      <c r="AL38" s="325"/>
      <c r="AM38" s="325"/>
      <c r="AN38" s="326"/>
      <c r="AO38" s="10"/>
      <c r="AP38" s="10"/>
      <c r="AQ38" s="10"/>
      <c r="AR38" s="10"/>
      <c r="AS38" s="10"/>
      <c r="AT38" s="10"/>
      <c r="AU38" s="9"/>
      <c r="AV38" s="279" t="s">
        <v>5</v>
      </c>
      <c r="AW38" s="280"/>
      <c r="AX38" s="280"/>
      <c r="AY38" s="280"/>
      <c r="AZ38" s="280"/>
      <c r="BA38" s="281"/>
      <c r="BB38" s="8"/>
      <c r="BC38" s="7"/>
      <c r="BD38" s="7"/>
      <c r="BE38" s="7"/>
      <c r="BF38" s="7"/>
      <c r="BG38" s="6"/>
      <c r="BH38" s="8"/>
      <c r="BI38" s="7"/>
      <c r="BJ38" s="7"/>
      <c r="BK38" s="7"/>
      <c r="BL38" s="7"/>
      <c r="BM38" s="6"/>
    </row>
    <row r="39" spans="2:65" ht="13.5" customHeight="1" x14ac:dyDescent="0.25">
      <c r="B39" s="270" t="s">
        <v>8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 t="s">
        <v>7</v>
      </c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7"/>
      <c r="AI39" s="327"/>
      <c r="AJ39" s="328"/>
      <c r="AK39" s="328"/>
      <c r="AL39" s="328"/>
      <c r="AM39" s="328"/>
      <c r="AN39" s="329"/>
      <c r="AO39" s="3"/>
      <c r="AP39" s="3"/>
      <c r="AQ39" s="3"/>
      <c r="AR39" s="3"/>
      <c r="AS39" s="3"/>
      <c r="AT39" s="3"/>
      <c r="AU39" s="2"/>
      <c r="AV39" s="279" t="s">
        <v>2</v>
      </c>
      <c r="AW39" s="280"/>
      <c r="AX39" s="280"/>
      <c r="AY39" s="280"/>
      <c r="AZ39" s="280"/>
      <c r="BA39" s="281"/>
      <c r="BB39" s="4"/>
      <c r="BC39" s="3"/>
      <c r="BD39" s="3"/>
      <c r="BE39" s="3"/>
      <c r="BF39" s="3"/>
      <c r="BG39" s="2"/>
      <c r="BH39" s="4"/>
      <c r="BI39" s="3"/>
      <c r="BJ39" s="3"/>
      <c r="BK39" s="3"/>
      <c r="BL39" s="3"/>
      <c r="BM39" s="2"/>
    </row>
    <row r="40" spans="2:65" ht="13.5" customHeight="1" x14ac:dyDescent="0.25">
      <c r="B40" s="270" t="s">
        <v>4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 t="s">
        <v>3</v>
      </c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9"/>
      <c r="AH40" s="5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5"/>
    </row>
  </sheetData>
  <mergeCells count="399">
    <mergeCell ref="B40:K40"/>
    <mergeCell ref="L40:V40"/>
    <mergeCell ref="B38:K38"/>
    <mergeCell ref="L38:V38"/>
    <mergeCell ref="AI38:AN39"/>
    <mergeCell ref="AV38:BA38"/>
    <mergeCell ref="B39:K39"/>
    <mergeCell ref="L39:V39"/>
    <mergeCell ref="AV39:BA39"/>
    <mergeCell ref="N36:T36"/>
    <mergeCell ref="U36:V36"/>
    <mergeCell ref="AI36:AN37"/>
    <mergeCell ref="AV36:BA36"/>
    <mergeCell ref="B37:C37"/>
    <mergeCell ref="D37:I37"/>
    <mergeCell ref="J37:K37"/>
    <mergeCell ref="L37:M37"/>
    <mergeCell ref="N37:T37"/>
    <mergeCell ref="U37:V37"/>
    <mergeCell ref="AV37:BA37"/>
    <mergeCell ref="AI33:BA33"/>
    <mergeCell ref="BC33:BM33"/>
    <mergeCell ref="B34:I34"/>
    <mergeCell ref="J34:K34"/>
    <mergeCell ref="L34:T34"/>
    <mergeCell ref="U34:V34"/>
    <mergeCell ref="W34:AG40"/>
    <mergeCell ref="AI34:BA34"/>
    <mergeCell ref="BC34:BM34"/>
    <mergeCell ref="B35:I35"/>
    <mergeCell ref="B33:I33"/>
    <mergeCell ref="J33:K33"/>
    <mergeCell ref="L33:T33"/>
    <mergeCell ref="U33:V33"/>
    <mergeCell ref="Y33:Z33"/>
    <mergeCell ref="AD33:AG33"/>
    <mergeCell ref="J35:K35"/>
    <mergeCell ref="L35:T35"/>
    <mergeCell ref="U35:V35"/>
    <mergeCell ref="AI35:AU35"/>
    <mergeCell ref="B36:C36"/>
    <mergeCell ref="D36:I36"/>
    <mergeCell ref="J36:K36"/>
    <mergeCell ref="L36:M36"/>
    <mergeCell ref="B32:I32"/>
    <mergeCell ref="J32:K32"/>
    <mergeCell ref="L32:T32"/>
    <mergeCell ref="U32:V32"/>
    <mergeCell ref="Y32:Z32"/>
    <mergeCell ref="AD32:AG32"/>
    <mergeCell ref="AI32:BA32"/>
    <mergeCell ref="BC32:BJ32"/>
    <mergeCell ref="BK32:BM32"/>
    <mergeCell ref="B31:I31"/>
    <mergeCell ref="J31:K31"/>
    <mergeCell ref="L31:T31"/>
    <mergeCell ref="U31:V31"/>
    <mergeCell ref="Y31:Z31"/>
    <mergeCell ref="AD31:AG31"/>
    <mergeCell ref="AI31:BA31"/>
    <mergeCell ref="BC31:BJ31"/>
    <mergeCell ref="BK31:BM31"/>
    <mergeCell ref="B30:I30"/>
    <mergeCell ref="J30:K30"/>
    <mergeCell ref="L30:T30"/>
    <mergeCell ref="U30:V30"/>
    <mergeCell ref="Y30:Z30"/>
    <mergeCell ref="AD30:AG30"/>
    <mergeCell ref="AI30:BA30"/>
    <mergeCell ref="BC30:BE30"/>
    <mergeCell ref="J27:K27"/>
    <mergeCell ref="U27:V27"/>
    <mergeCell ref="Y27:Z27"/>
    <mergeCell ref="AD27:AG27"/>
    <mergeCell ref="BF28:BH28"/>
    <mergeCell ref="BI28:BJ28"/>
    <mergeCell ref="BK28:BM28"/>
    <mergeCell ref="B29:I29"/>
    <mergeCell ref="J29:K29"/>
    <mergeCell ref="L29:T29"/>
    <mergeCell ref="U29:V29"/>
    <mergeCell ref="Y29:Z29"/>
    <mergeCell ref="AD29:AG29"/>
    <mergeCell ref="AI29:BA29"/>
    <mergeCell ref="BC29:BE29"/>
    <mergeCell ref="BF29:BH29"/>
    <mergeCell ref="BI29:BJ29"/>
    <mergeCell ref="BK29:BM29"/>
    <mergeCell ref="B28:I28"/>
    <mergeCell ref="L28:T28"/>
    <mergeCell ref="J28:K28"/>
    <mergeCell ref="U28:V28"/>
    <mergeCell ref="Y28:Z28"/>
    <mergeCell ref="AD28:AG28"/>
    <mergeCell ref="AI28:BA28"/>
    <mergeCell ref="BC28:BE28"/>
    <mergeCell ref="B25:I25"/>
    <mergeCell ref="J25:K25"/>
    <mergeCell ref="L25:T25"/>
    <mergeCell ref="U25:V25"/>
    <mergeCell ref="Y25:Z25"/>
    <mergeCell ref="AD25:AG25"/>
    <mergeCell ref="B27:I27"/>
    <mergeCell ref="AI25:BA25"/>
    <mergeCell ref="BC25:BE25"/>
    <mergeCell ref="B26:I26"/>
    <mergeCell ref="J26:K26"/>
    <mergeCell ref="L26:T26"/>
    <mergeCell ref="U26:V26"/>
    <mergeCell ref="Y26:Z26"/>
    <mergeCell ref="AD26:AG26"/>
    <mergeCell ref="AI26:BA26"/>
    <mergeCell ref="BC26:BE26"/>
    <mergeCell ref="L27:T27"/>
    <mergeCell ref="AI27:BA27"/>
    <mergeCell ref="BC27:BE27"/>
    <mergeCell ref="AI23:BA23"/>
    <mergeCell ref="BC23:BM23"/>
    <mergeCell ref="B24:I24"/>
    <mergeCell ref="J24:K24"/>
    <mergeCell ref="L24:T24"/>
    <mergeCell ref="U24:V24"/>
    <mergeCell ref="Y24:Z24"/>
    <mergeCell ref="AD24:AG24"/>
    <mergeCell ref="AI24:BA24"/>
    <mergeCell ref="BC24:BE24"/>
    <mergeCell ref="B23:I23"/>
    <mergeCell ref="J23:K23"/>
    <mergeCell ref="L23:T23"/>
    <mergeCell ref="U23:V23"/>
    <mergeCell ref="Y23:Z23"/>
    <mergeCell ref="AD23:AG23"/>
    <mergeCell ref="BF24:BH24"/>
    <mergeCell ref="BI24:BJ24"/>
    <mergeCell ref="BK24:BM24"/>
    <mergeCell ref="BL20:BM20"/>
    <mergeCell ref="B22:E22"/>
    <mergeCell ref="F22:K22"/>
    <mergeCell ref="L22:P22"/>
    <mergeCell ref="Q22:V22"/>
    <mergeCell ref="AQ20:AR20"/>
    <mergeCell ref="AS20:AT20"/>
    <mergeCell ref="AU20:AV20"/>
    <mergeCell ref="AW20:AX20"/>
    <mergeCell ref="AY20:AZ20"/>
    <mergeCell ref="BB20:BC20"/>
    <mergeCell ref="AD20:AE20"/>
    <mergeCell ref="AF20:AG20"/>
    <mergeCell ref="AH20:AI20"/>
    <mergeCell ref="AJ20:AK20"/>
    <mergeCell ref="AL20:AM20"/>
    <mergeCell ref="AO20:AP20"/>
    <mergeCell ref="Q20:R20"/>
    <mergeCell ref="S20:T20"/>
    <mergeCell ref="U20:V20"/>
    <mergeCell ref="W20:X20"/>
    <mergeCell ref="Y20:Z20"/>
    <mergeCell ref="AB20:AC20"/>
    <mergeCell ref="BJ19:BK19"/>
    <mergeCell ref="B20:C20"/>
    <mergeCell ref="D20:E20"/>
    <mergeCell ref="F20:G20"/>
    <mergeCell ref="H20:I20"/>
    <mergeCell ref="J20:K20"/>
    <mergeCell ref="L20:M20"/>
    <mergeCell ref="O20:P20"/>
    <mergeCell ref="BD20:BE20"/>
    <mergeCell ref="BF20:BG20"/>
    <mergeCell ref="BH20:BI20"/>
    <mergeCell ref="BJ20:BK20"/>
    <mergeCell ref="AD19:AE19"/>
    <mergeCell ref="BH18:BH19"/>
    <mergeCell ref="BJ18:BK18"/>
    <mergeCell ref="D19:E19"/>
    <mergeCell ref="J19:K19"/>
    <mergeCell ref="Q19:R19"/>
    <mergeCell ref="W19:X19"/>
    <mergeCell ref="AQ18:AR18"/>
    <mergeCell ref="AU18:AU19"/>
    <mergeCell ref="AQ19:AR19"/>
    <mergeCell ref="B16:B17"/>
    <mergeCell ref="D16:E16"/>
    <mergeCell ref="H16:H17"/>
    <mergeCell ref="J16:K16"/>
    <mergeCell ref="O16:O17"/>
    <mergeCell ref="AD18:AE18"/>
    <mergeCell ref="AH18:AH19"/>
    <mergeCell ref="AJ18:AK18"/>
    <mergeCell ref="AO18:AO19"/>
    <mergeCell ref="AJ19:AK19"/>
    <mergeCell ref="AB16:AB17"/>
    <mergeCell ref="AD16:AE16"/>
    <mergeCell ref="AH16:AH17"/>
    <mergeCell ref="AJ16:AK16"/>
    <mergeCell ref="AO16:AO17"/>
    <mergeCell ref="B18:B19"/>
    <mergeCell ref="D18:E18"/>
    <mergeCell ref="H18:H19"/>
    <mergeCell ref="J18:K18"/>
    <mergeCell ref="O18:O19"/>
    <mergeCell ref="Q18:R18"/>
    <mergeCell ref="U18:U19"/>
    <mergeCell ref="W18:X18"/>
    <mergeCell ref="AB18:AB19"/>
    <mergeCell ref="Q16:R16"/>
    <mergeCell ref="U16:U17"/>
    <mergeCell ref="BJ16:BK16"/>
    <mergeCell ref="D17:E17"/>
    <mergeCell ref="J17:K17"/>
    <mergeCell ref="Q17:R17"/>
    <mergeCell ref="W17:X17"/>
    <mergeCell ref="AD17:AE17"/>
    <mergeCell ref="AJ17:AK17"/>
    <mergeCell ref="AQ17:AR17"/>
    <mergeCell ref="AW17:AX17"/>
    <mergeCell ref="BD17:BE17"/>
    <mergeCell ref="AQ16:AR16"/>
    <mergeCell ref="AU16:AU17"/>
    <mergeCell ref="AW16:AX16"/>
    <mergeCell ref="BB16:BB17"/>
    <mergeCell ref="BD16:BE16"/>
    <mergeCell ref="BH16:BH17"/>
    <mergeCell ref="W16:X16"/>
    <mergeCell ref="BJ17:BK17"/>
    <mergeCell ref="BH14:BH15"/>
    <mergeCell ref="BJ14:BK14"/>
    <mergeCell ref="D15:E15"/>
    <mergeCell ref="J15:K15"/>
    <mergeCell ref="Q15:R15"/>
    <mergeCell ref="W15:X15"/>
    <mergeCell ref="AD15:AE15"/>
    <mergeCell ref="AD14:AE14"/>
    <mergeCell ref="AH14:AH15"/>
    <mergeCell ref="AJ14:AK14"/>
    <mergeCell ref="AO14:AO15"/>
    <mergeCell ref="AQ14:AR14"/>
    <mergeCell ref="AU14:AU15"/>
    <mergeCell ref="AJ15:AK15"/>
    <mergeCell ref="AQ15:AR15"/>
    <mergeCell ref="AW15:AX15"/>
    <mergeCell ref="BD15:BE15"/>
    <mergeCell ref="BJ15:BK15"/>
    <mergeCell ref="B14:B15"/>
    <mergeCell ref="D14:E14"/>
    <mergeCell ref="H14:H15"/>
    <mergeCell ref="J14:K14"/>
    <mergeCell ref="O14:O15"/>
    <mergeCell ref="Q14:R14"/>
    <mergeCell ref="U14:U15"/>
    <mergeCell ref="AW14:AX14"/>
    <mergeCell ref="BB14:BB15"/>
    <mergeCell ref="AJ12:AK12"/>
    <mergeCell ref="AO12:AO13"/>
    <mergeCell ref="AQ12:AR12"/>
    <mergeCell ref="AU12:AU13"/>
    <mergeCell ref="AJ13:AK13"/>
    <mergeCell ref="AQ13:AR13"/>
    <mergeCell ref="AW13:AX13"/>
    <mergeCell ref="BD13:BE13"/>
    <mergeCell ref="BJ13:BK13"/>
    <mergeCell ref="BJ11:BK11"/>
    <mergeCell ref="B12:B13"/>
    <mergeCell ref="D12:E12"/>
    <mergeCell ref="H12:H13"/>
    <mergeCell ref="J12:K12"/>
    <mergeCell ref="O12:O13"/>
    <mergeCell ref="Q12:R12"/>
    <mergeCell ref="U12:U13"/>
    <mergeCell ref="M8:M19"/>
    <mergeCell ref="O8:O9"/>
    <mergeCell ref="Q8:R8"/>
    <mergeCell ref="S8:S19"/>
    <mergeCell ref="AW12:AX12"/>
    <mergeCell ref="BB12:BB13"/>
    <mergeCell ref="BD12:BE12"/>
    <mergeCell ref="BH12:BH13"/>
    <mergeCell ref="BJ12:BK12"/>
    <mergeCell ref="D13:E13"/>
    <mergeCell ref="J13:K13"/>
    <mergeCell ref="Q13:R13"/>
    <mergeCell ref="W13:X13"/>
    <mergeCell ref="AD13:AE13"/>
    <mergeCell ref="AD12:AE12"/>
    <mergeCell ref="AH12:AH13"/>
    <mergeCell ref="BH10:BH11"/>
    <mergeCell ref="BJ10:BK10"/>
    <mergeCell ref="D11:E11"/>
    <mergeCell ref="J11:K11"/>
    <mergeCell ref="Q11:R11"/>
    <mergeCell ref="W11:X11"/>
    <mergeCell ref="AD11:AE11"/>
    <mergeCell ref="AJ11:AK11"/>
    <mergeCell ref="AQ11:AR11"/>
    <mergeCell ref="AH10:AH11"/>
    <mergeCell ref="AJ10:AK10"/>
    <mergeCell ref="T8:T19"/>
    <mergeCell ref="U8:U9"/>
    <mergeCell ref="W8:X8"/>
    <mergeCell ref="Y8:Y19"/>
    <mergeCell ref="Z8:Z19"/>
    <mergeCell ref="AB8:AB9"/>
    <mergeCell ref="W12:X12"/>
    <mergeCell ref="AB12:AB13"/>
    <mergeCell ref="W14:X14"/>
    <mergeCell ref="AB14:AB15"/>
    <mergeCell ref="J8:K8"/>
    <mergeCell ref="L8:L19"/>
    <mergeCell ref="AW11:AX11"/>
    <mergeCell ref="BJ9:BK9"/>
    <mergeCell ref="B10:B11"/>
    <mergeCell ref="D10:E10"/>
    <mergeCell ref="H10:H11"/>
    <mergeCell ref="J10:K10"/>
    <mergeCell ref="O10:O11"/>
    <mergeCell ref="Q10:R10"/>
    <mergeCell ref="U10:U11"/>
    <mergeCell ref="W10:X10"/>
    <mergeCell ref="AB10:AB11"/>
    <mergeCell ref="BG8:BG19"/>
    <mergeCell ref="BH8:BH9"/>
    <mergeCell ref="BJ8:BK8"/>
    <mergeCell ref="AO10:AO11"/>
    <mergeCell ref="AQ10:AR10"/>
    <mergeCell ref="AU10:AU11"/>
    <mergeCell ref="AD8:AE8"/>
    <mergeCell ref="AF8:AF19"/>
    <mergeCell ref="AG8:AG19"/>
    <mergeCell ref="AH8:AH9"/>
    <mergeCell ref="AJ8:AK8"/>
    <mergeCell ref="AL8:AL19"/>
    <mergeCell ref="AJ9:AK9"/>
    <mergeCell ref="AD10:AE10"/>
    <mergeCell ref="BD9:BE9"/>
    <mergeCell ref="AW10:AX10"/>
    <mergeCell ref="BB10:BB11"/>
    <mergeCell ref="AM8:AM19"/>
    <mergeCell ref="AO8:AO9"/>
    <mergeCell ref="AQ8:AR8"/>
    <mergeCell ref="AS8:AS19"/>
    <mergeCell ref="AT8:AT19"/>
    <mergeCell ref="AU8:AU9"/>
    <mergeCell ref="AQ9:AR9"/>
    <mergeCell ref="BD10:BE10"/>
    <mergeCell ref="BD11:BE11"/>
    <mergeCell ref="BD14:BE14"/>
    <mergeCell ref="AW18:AX18"/>
    <mergeCell ref="BB18:BB19"/>
    <mergeCell ref="BD18:BE18"/>
    <mergeCell ref="AW19:AX19"/>
    <mergeCell ref="BD19:BE19"/>
    <mergeCell ref="AO7:AT7"/>
    <mergeCell ref="AU7:AZ7"/>
    <mergeCell ref="BB7:BG7"/>
    <mergeCell ref="BH7:BM7"/>
    <mergeCell ref="A8:A19"/>
    <mergeCell ref="B8:B9"/>
    <mergeCell ref="D8:E8"/>
    <mergeCell ref="F8:F19"/>
    <mergeCell ref="G8:G19"/>
    <mergeCell ref="H8:H9"/>
    <mergeCell ref="BL8:BL19"/>
    <mergeCell ref="BM8:BM19"/>
    <mergeCell ref="D9:E9"/>
    <mergeCell ref="J9:K9"/>
    <mergeCell ref="Q9:R9"/>
    <mergeCell ref="W9:X9"/>
    <mergeCell ref="AD9:AE9"/>
    <mergeCell ref="AW8:AX8"/>
    <mergeCell ref="AY8:AY19"/>
    <mergeCell ref="AZ8:AZ19"/>
    <mergeCell ref="BB8:BB9"/>
    <mergeCell ref="BD8:BE8"/>
    <mergeCell ref="BF8:BF19"/>
    <mergeCell ref="AW9:AX9"/>
    <mergeCell ref="BJ1:BM1"/>
    <mergeCell ref="AR2:AW3"/>
    <mergeCell ref="AY2:BD3"/>
    <mergeCell ref="BJ2:BM4"/>
    <mergeCell ref="P3:W3"/>
    <mergeCell ref="X3:AA3"/>
    <mergeCell ref="AB3:AJ3"/>
    <mergeCell ref="AC4:AE4"/>
    <mergeCell ref="AO6:AT6"/>
    <mergeCell ref="AU6:AZ6"/>
    <mergeCell ref="BB6:BG6"/>
    <mergeCell ref="BH6:BM6"/>
    <mergeCell ref="U6:Z6"/>
    <mergeCell ref="AB6:AG6"/>
    <mergeCell ref="AH6:AM6"/>
    <mergeCell ref="P4:S4"/>
    <mergeCell ref="B7:G7"/>
    <mergeCell ref="H7:M7"/>
    <mergeCell ref="O7:T7"/>
    <mergeCell ref="U7:Z7"/>
    <mergeCell ref="AB7:AG7"/>
    <mergeCell ref="AH7:AM7"/>
    <mergeCell ref="B6:G6"/>
    <mergeCell ref="H6:M6"/>
    <mergeCell ref="O6:T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A1:BM40"/>
  <sheetViews>
    <sheetView workbookViewId="0">
      <selection activeCell="AY2" sqref="AY2:BD3"/>
    </sheetView>
  </sheetViews>
  <sheetFormatPr defaultColWidth="9.140625" defaultRowHeight="12.75" x14ac:dyDescent="0.2"/>
  <cols>
    <col min="1" max="1" width="1.7109375" style="1" customWidth="1"/>
    <col min="2" max="3" width="2.140625" style="1" customWidth="1"/>
    <col min="4" max="5" width="2.28515625" style="1" customWidth="1"/>
    <col min="6" max="7" width="1.5703125" style="1" customWidth="1"/>
    <col min="8" max="9" width="2.140625" style="1" customWidth="1"/>
    <col min="10" max="11" width="2.28515625" style="1" customWidth="1"/>
    <col min="12" max="13" width="1.5703125" style="1" customWidth="1"/>
    <col min="14" max="14" width="1.7109375" style="1" customWidth="1"/>
    <col min="15" max="16" width="2.140625" style="1" customWidth="1"/>
    <col min="17" max="18" width="2.28515625" style="1" customWidth="1"/>
    <col min="19" max="20" width="1.5703125" style="1" customWidth="1"/>
    <col min="21" max="22" width="2.140625" style="1" customWidth="1"/>
    <col min="23" max="24" width="2.28515625" style="1" customWidth="1"/>
    <col min="25" max="26" width="1.5703125" style="1" customWidth="1"/>
    <col min="27" max="27" width="2.140625" style="1" customWidth="1"/>
    <col min="28" max="28" width="2.42578125" style="1" customWidth="1"/>
    <col min="29" max="29" width="2.140625" style="1" customWidth="1"/>
    <col min="30" max="31" width="2.28515625" style="1" customWidth="1"/>
    <col min="32" max="33" width="1.5703125" style="1" customWidth="1"/>
    <col min="34" max="35" width="2.140625" style="1" customWidth="1"/>
    <col min="36" max="37" width="2.28515625" style="1" customWidth="1"/>
    <col min="38" max="39" width="1.5703125" style="1" customWidth="1"/>
    <col min="40" max="40" width="1.7109375" style="1" customWidth="1"/>
    <col min="41" max="42" width="2.140625" style="1" customWidth="1"/>
    <col min="43" max="44" width="2.28515625" style="1" customWidth="1"/>
    <col min="45" max="46" width="1.5703125" style="1" customWidth="1"/>
    <col min="47" max="48" width="2.140625" style="1" customWidth="1"/>
    <col min="49" max="50" width="2.28515625" style="1" customWidth="1"/>
    <col min="51" max="52" width="1.5703125" style="1" customWidth="1"/>
    <col min="53" max="53" width="1.7109375" style="1" customWidth="1"/>
    <col min="54" max="55" width="2.140625" style="1" customWidth="1"/>
    <col min="56" max="57" width="2.28515625" style="1" customWidth="1"/>
    <col min="58" max="59" width="1.5703125" style="1" customWidth="1"/>
    <col min="60" max="61" width="2.140625" style="1" customWidth="1"/>
    <col min="62" max="62" width="3.140625" style="1" customWidth="1"/>
    <col min="63" max="63" width="1.42578125" style="1" customWidth="1"/>
    <col min="64" max="65" width="1.5703125" style="1" customWidth="1"/>
    <col min="66" max="16384" width="9.140625" style="1"/>
  </cols>
  <sheetData>
    <row r="1" spans="1:65" ht="15.75" x14ac:dyDescent="0.25">
      <c r="A1" s="10"/>
      <c r="C1" s="10"/>
      <c r="D1" s="10"/>
      <c r="E1" s="10"/>
      <c r="F1" s="10"/>
      <c r="G1" s="10"/>
      <c r="H1" s="10"/>
      <c r="I1" s="10"/>
      <c r="J1" s="10"/>
      <c r="K1" s="30" t="s">
        <v>62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9"/>
      <c r="AL1" s="29"/>
      <c r="AM1" s="12" t="s">
        <v>61</v>
      </c>
      <c r="AN1" s="12"/>
      <c r="AO1" s="12"/>
      <c r="AP1" s="12"/>
      <c r="AQ1" s="12"/>
      <c r="AR1" s="12"/>
      <c r="AS1" s="12"/>
      <c r="AT1" s="12"/>
      <c r="AU1" s="12"/>
      <c r="AV1" s="12" t="s">
        <v>60</v>
      </c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234" t="s">
        <v>59</v>
      </c>
      <c r="BK1" s="235"/>
      <c r="BL1" s="235"/>
      <c r="BM1" s="236"/>
    </row>
    <row r="2" spans="1:65" ht="13.15" customHeight="1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28"/>
      <c r="AM2" s="10" t="s">
        <v>58</v>
      </c>
      <c r="AN2" s="10"/>
      <c r="AO2" s="10"/>
      <c r="AP2" s="10"/>
      <c r="AR2" s="248" t="str">
        <f>+zadání!O3</f>
        <v>U16</v>
      </c>
      <c r="AS2" s="248"/>
      <c r="AT2" s="248"/>
      <c r="AU2" s="248"/>
      <c r="AV2" s="248"/>
      <c r="AW2" s="248"/>
      <c r="AX2" s="26"/>
      <c r="AY2" s="249" t="str">
        <f>CONCATENATE(zadání!Q3,". kolo",_xlfn.UNICHAR(10),zadání!S3,". liga")</f>
        <v>1. kolo
2. liga</v>
      </c>
      <c r="AZ2" s="250"/>
      <c r="BA2" s="250"/>
      <c r="BB2" s="250"/>
      <c r="BC2" s="250"/>
      <c r="BD2" s="250"/>
      <c r="BE2" s="26"/>
      <c r="BF2" s="26"/>
      <c r="BG2" s="26"/>
      <c r="BH2" s="26"/>
      <c r="BI2" s="26"/>
      <c r="BJ2" s="237">
        <v>7</v>
      </c>
      <c r="BK2" s="238"/>
      <c r="BL2" s="238"/>
      <c r="BM2" s="239"/>
    </row>
    <row r="3" spans="1:65" ht="13.5" x14ac:dyDescent="0.25">
      <c r="A3" s="10"/>
      <c r="C3" s="10"/>
      <c r="D3" s="10"/>
      <c r="E3" s="10"/>
      <c r="F3" s="10"/>
      <c r="G3" s="10"/>
      <c r="H3" s="10"/>
      <c r="I3" s="10"/>
      <c r="J3" s="10"/>
      <c r="K3" s="10" t="s">
        <v>57</v>
      </c>
      <c r="L3" s="10"/>
      <c r="M3" s="10"/>
      <c r="N3" s="10"/>
      <c r="O3" s="3"/>
      <c r="P3" s="246" t="str">
        <f>+zadání!C9</f>
        <v>Vršovice B</v>
      </c>
      <c r="Q3" s="246"/>
      <c r="R3" s="246"/>
      <c r="S3" s="246"/>
      <c r="T3" s="246"/>
      <c r="U3" s="246"/>
      <c r="V3" s="246"/>
      <c r="W3" s="246"/>
      <c r="X3" s="247" t="s">
        <v>56</v>
      </c>
      <c r="Y3" s="247"/>
      <c r="Z3" s="247"/>
      <c r="AA3" s="247"/>
      <c r="AB3" s="246" t="str">
        <f>+zadání!F9</f>
        <v>Radotín</v>
      </c>
      <c r="AC3" s="246"/>
      <c r="AD3" s="246"/>
      <c r="AE3" s="246"/>
      <c r="AF3" s="246"/>
      <c r="AG3" s="246"/>
      <c r="AH3" s="246"/>
      <c r="AI3" s="246"/>
      <c r="AJ3" s="246"/>
      <c r="AK3" s="10"/>
      <c r="AL3" s="27"/>
      <c r="AM3" s="10"/>
      <c r="AN3" s="10"/>
      <c r="AO3" s="10"/>
      <c r="AP3" s="10"/>
      <c r="AR3" s="248"/>
      <c r="AS3" s="248"/>
      <c r="AT3" s="248"/>
      <c r="AU3" s="248"/>
      <c r="AV3" s="248"/>
      <c r="AW3" s="248"/>
      <c r="AX3" s="26"/>
      <c r="AY3" s="250"/>
      <c r="AZ3" s="250"/>
      <c r="BA3" s="250"/>
      <c r="BB3" s="250"/>
      <c r="BC3" s="250"/>
      <c r="BD3" s="250"/>
      <c r="BE3" s="26"/>
      <c r="BF3" s="26"/>
      <c r="BG3" s="26"/>
      <c r="BH3" s="26"/>
      <c r="BI3" s="26"/>
      <c r="BJ3" s="240"/>
      <c r="BK3" s="241"/>
      <c r="BL3" s="241"/>
      <c r="BM3" s="242"/>
    </row>
    <row r="4" spans="1:65" ht="13.5" x14ac:dyDescent="0.25">
      <c r="B4" s="10"/>
      <c r="C4" s="10"/>
      <c r="D4" s="10"/>
      <c r="E4" s="10"/>
      <c r="F4" s="10"/>
      <c r="G4" s="10"/>
      <c r="H4" s="10"/>
      <c r="I4" s="10"/>
      <c r="J4" s="10"/>
      <c r="K4" s="25" t="s">
        <v>55</v>
      </c>
      <c r="L4" s="25"/>
      <c r="M4" s="25"/>
      <c r="N4" s="25"/>
      <c r="O4" s="25"/>
      <c r="P4" s="251">
        <f>+zadání!M3</f>
        <v>45200</v>
      </c>
      <c r="Q4" s="251"/>
      <c r="R4" s="251"/>
      <c r="S4" s="251"/>
      <c r="T4" s="25"/>
      <c r="U4" s="25"/>
      <c r="V4" s="25"/>
      <c r="W4" s="25"/>
      <c r="X4" s="25"/>
      <c r="Y4" s="25"/>
      <c r="Z4" s="25"/>
      <c r="AA4" s="25"/>
      <c r="AB4" s="25" t="s">
        <v>54</v>
      </c>
      <c r="AC4" s="232"/>
      <c r="AD4" s="233"/>
      <c r="AE4" s="233"/>
      <c r="AF4" s="25"/>
      <c r="AG4" s="25"/>
      <c r="AH4" s="25" t="s">
        <v>53</v>
      </c>
      <c r="AI4" s="25"/>
      <c r="AJ4" s="25"/>
      <c r="AK4" s="10"/>
      <c r="AL4" s="4"/>
      <c r="AM4" s="3" t="s">
        <v>52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43"/>
      <c r="BK4" s="244"/>
      <c r="BL4" s="244"/>
      <c r="BM4" s="245"/>
    </row>
    <row r="5" spans="1:65" s="23" customFormat="1" ht="10.5" customHeight="1" x14ac:dyDescent="0.25">
      <c r="B5" s="23" t="s">
        <v>27</v>
      </c>
      <c r="O5" s="23" t="s">
        <v>26</v>
      </c>
      <c r="AB5" s="23" t="s">
        <v>25</v>
      </c>
      <c r="AO5" s="23" t="s">
        <v>24</v>
      </c>
      <c r="BB5" s="23" t="s">
        <v>23</v>
      </c>
      <c r="BM5" s="24"/>
    </row>
    <row r="6" spans="1:65" ht="10.35" customHeight="1" x14ac:dyDescent="0.2">
      <c r="B6" s="229" t="s">
        <v>51</v>
      </c>
      <c r="C6" s="230"/>
      <c r="D6" s="230"/>
      <c r="E6" s="230"/>
      <c r="F6" s="230"/>
      <c r="G6" s="230"/>
      <c r="H6" s="230" t="s">
        <v>50</v>
      </c>
      <c r="I6" s="230"/>
      <c r="J6" s="230"/>
      <c r="K6" s="230"/>
      <c r="L6" s="230"/>
      <c r="M6" s="231"/>
      <c r="O6" s="229" t="s">
        <v>51</v>
      </c>
      <c r="P6" s="230"/>
      <c r="Q6" s="230"/>
      <c r="R6" s="230"/>
      <c r="S6" s="230"/>
      <c r="T6" s="230"/>
      <c r="U6" s="230" t="s">
        <v>50</v>
      </c>
      <c r="V6" s="230"/>
      <c r="W6" s="230"/>
      <c r="X6" s="230"/>
      <c r="Y6" s="230"/>
      <c r="Z6" s="231"/>
      <c r="AB6" s="229" t="s">
        <v>51</v>
      </c>
      <c r="AC6" s="230"/>
      <c r="AD6" s="230"/>
      <c r="AE6" s="230"/>
      <c r="AF6" s="230"/>
      <c r="AG6" s="230"/>
      <c r="AH6" s="230" t="s">
        <v>50</v>
      </c>
      <c r="AI6" s="230"/>
      <c r="AJ6" s="230"/>
      <c r="AK6" s="230"/>
      <c r="AL6" s="230"/>
      <c r="AM6" s="231"/>
      <c r="AO6" s="229" t="s">
        <v>51</v>
      </c>
      <c r="AP6" s="230"/>
      <c r="AQ6" s="230"/>
      <c r="AR6" s="230"/>
      <c r="AS6" s="230"/>
      <c r="AT6" s="230"/>
      <c r="AU6" s="230" t="s">
        <v>50</v>
      </c>
      <c r="AV6" s="230"/>
      <c r="AW6" s="230"/>
      <c r="AX6" s="230"/>
      <c r="AY6" s="230"/>
      <c r="AZ6" s="231"/>
      <c r="BB6" s="229" t="s">
        <v>51</v>
      </c>
      <c r="BC6" s="230"/>
      <c r="BD6" s="230"/>
      <c r="BE6" s="230"/>
      <c r="BF6" s="230"/>
      <c r="BG6" s="230"/>
      <c r="BH6" s="230" t="s">
        <v>50</v>
      </c>
      <c r="BI6" s="230"/>
      <c r="BJ6" s="230"/>
      <c r="BK6" s="230"/>
      <c r="BL6" s="230"/>
      <c r="BM6" s="231"/>
    </row>
    <row r="7" spans="1:65" ht="10.35" customHeight="1" x14ac:dyDescent="0.2">
      <c r="B7" s="229" t="s">
        <v>49</v>
      </c>
      <c r="C7" s="230"/>
      <c r="D7" s="230"/>
      <c r="E7" s="230"/>
      <c r="F7" s="230"/>
      <c r="G7" s="231"/>
      <c r="H7" s="229" t="s">
        <v>49</v>
      </c>
      <c r="I7" s="230"/>
      <c r="J7" s="230"/>
      <c r="K7" s="230"/>
      <c r="L7" s="230"/>
      <c r="M7" s="231"/>
      <c r="O7" s="229" t="s">
        <v>49</v>
      </c>
      <c r="P7" s="230"/>
      <c r="Q7" s="230"/>
      <c r="R7" s="230"/>
      <c r="S7" s="230"/>
      <c r="T7" s="231"/>
      <c r="U7" s="229" t="s">
        <v>49</v>
      </c>
      <c r="V7" s="230"/>
      <c r="W7" s="230"/>
      <c r="X7" s="230"/>
      <c r="Y7" s="230"/>
      <c r="Z7" s="231"/>
      <c r="AB7" s="229" t="s">
        <v>49</v>
      </c>
      <c r="AC7" s="230"/>
      <c r="AD7" s="230"/>
      <c r="AE7" s="230"/>
      <c r="AF7" s="230"/>
      <c r="AG7" s="231"/>
      <c r="AH7" s="229" t="s">
        <v>49</v>
      </c>
      <c r="AI7" s="230"/>
      <c r="AJ7" s="230"/>
      <c r="AK7" s="230"/>
      <c r="AL7" s="230"/>
      <c r="AM7" s="231"/>
      <c r="AO7" s="229" t="s">
        <v>49</v>
      </c>
      <c r="AP7" s="230"/>
      <c r="AQ7" s="230"/>
      <c r="AR7" s="230"/>
      <c r="AS7" s="230"/>
      <c r="AT7" s="231"/>
      <c r="AU7" s="229" t="s">
        <v>49</v>
      </c>
      <c r="AV7" s="230"/>
      <c r="AW7" s="230"/>
      <c r="AX7" s="230"/>
      <c r="AY7" s="230"/>
      <c r="AZ7" s="231"/>
      <c r="BB7" s="229" t="s">
        <v>49</v>
      </c>
      <c r="BC7" s="230"/>
      <c r="BD7" s="230"/>
      <c r="BE7" s="230"/>
      <c r="BF7" s="230"/>
      <c r="BG7" s="231"/>
      <c r="BH7" s="229" t="s">
        <v>49</v>
      </c>
      <c r="BI7" s="230"/>
      <c r="BJ7" s="230"/>
      <c r="BK7" s="230"/>
      <c r="BL7" s="230"/>
      <c r="BM7" s="231"/>
    </row>
    <row r="8" spans="1:65" ht="13.35" customHeight="1" x14ac:dyDescent="0.2">
      <c r="A8" s="252" t="s">
        <v>48</v>
      </c>
      <c r="B8" s="255">
        <v>1</v>
      </c>
      <c r="C8" s="13"/>
      <c r="D8" s="256"/>
      <c r="E8" s="257"/>
      <c r="F8" s="258" t="s">
        <v>47</v>
      </c>
      <c r="G8" s="258" t="s">
        <v>46</v>
      </c>
      <c r="H8" s="255">
        <v>1</v>
      </c>
      <c r="I8" s="13"/>
      <c r="J8" s="256"/>
      <c r="K8" s="257"/>
      <c r="L8" s="258" t="s">
        <v>47</v>
      </c>
      <c r="M8" s="258" t="s">
        <v>46</v>
      </c>
      <c r="O8" s="255">
        <v>1</v>
      </c>
      <c r="P8" s="13"/>
      <c r="Q8" s="256"/>
      <c r="R8" s="257"/>
      <c r="S8" s="258" t="s">
        <v>47</v>
      </c>
      <c r="T8" s="258" t="s">
        <v>46</v>
      </c>
      <c r="U8" s="255">
        <v>1</v>
      </c>
      <c r="V8" s="13"/>
      <c r="W8" s="256"/>
      <c r="X8" s="257"/>
      <c r="Y8" s="258" t="s">
        <v>47</v>
      </c>
      <c r="Z8" s="258" t="s">
        <v>46</v>
      </c>
      <c r="AB8" s="255">
        <v>1</v>
      </c>
      <c r="AC8" s="13"/>
      <c r="AD8" s="256"/>
      <c r="AE8" s="257"/>
      <c r="AF8" s="258" t="s">
        <v>47</v>
      </c>
      <c r="AG8" s="258" t="s">
        <v>46</v>
      </c>
      <c r="AH8" s="255">
        <v>1</v>
      </c>
      <c r="AI8" s="13"/>
      <c r="AJ8" s="256"/>
      <c r="AK8" s="257"/>
      <c r="AL8" s="258" t="s">
        <v>47</v>
      </c>
      <c r="AM8" s="258" t="s">
        <v>46</v>
      </c>
      <c r="AO8" s="255">
        <v>1</v>
      </c>
      <c r="AP8" s="13"/>
      <c r="AQ8" s="256"/>
      <c r="AR8" s="257"/>
      <c r="AS8" s="258" t="s">
        <v>47</v>
      </c>
      <c r="AT8" s="258" t="s">
        <v>46</v>
      </c>
      <c r="AU8" s="255">
        <v>1</v>
      </c>
      <c r="AV8" s="13"/>
      <c r="AW8" s="256"/>
      <c r="AX8" s="257"/>
      <c r="AY8" s="258" t="s">
        <v>47</v>
      </c>
      <c r="AZ8" s="258" t="s">
        <v>46</v>
      </c>
      <c r="BB8" s="255">
        <v>1</v>
      </c>
      <c r="BC8" s="13"/>
      <c r="BD8" s="256"/>
      <c r="BE8" s="257"/>
      <c r="BF8" s="258" t="s">
        <v>47</v>
      </c>
      <c r="BG8" s="258" t="s">
        <v>46</v>
      </c>
      <c r="BH8" s="255">
        <v>1</v>
      </c>
      <c r="BI8" s="13"/>
      <c r="BJ8" s="256"/>
      <c r="BK8" s="257"/>
      <c r="BL8" s="258" t="s">
        <v>47</v>
      </c>
      <c r="BM8" s="258" t="s">
        <v>46</v>
      </c>
    </row>
    <row r="9" spans="1:65" ht="13.35" customHeight="1" x14ac:dyDescent="0.2">
      <c r="A9" s="253"/>
      <c r="B9" s="255"/>
      <c r="C9" s="13"/>
      <c r="D9" s="256"/>
      <c r="E9" s="257"/>
      <c r="F9" s="258"/>
      <c r="G9" s="258"/>
      <c r="H9" s="255"/>
      <c r="I9" s="13"/>
      <c r="J9" s="256"/>
      <c r="K9" s="257"/>
      <c r="L9" s="258"/>
      <c r="M9" s="258"/>
      <c r="O9" s="255"/>
      <c r="P9" s="13"/>
      <c r="Q9" s="256"/>
      <c r="R9" s="257"/>
      <c r="S9" s="258"/>
      <c r="T9" s="258"/>
      <c r="U9" s="255"/>
      <c r="V9" s="13"/>
      <c r="W9" s="256"/>
      <c r="X9" s="257"/>
      <c r="Y9" s="258"/>
      <c r="Z9" s="258"/>
      <c r="AB9" s="255"/>
      <c r="AC9" s="13"/>
      <c r="AD9" s="256"/>
      <c r="AE9" s="257"/>
      <c r="AF9" s="258"/>
      <c r="AG9" s="258"/>
      <c r="AH9" s="255"/>
      <c r="AI9" s="13"/>
      <c r="AJ9" s="256"/>
      <c r="AK9" s="257"/>
      <c r="AL9" s="258"/>
      <c r="AM9" s="258"/>
      <c r="AO9" s="255"/>
      <c r="AP9" s="13"/>
      <c r="AQ9" s="256"/>
      <c r="AR9" s="257"/>
      <c r="AS9" s="258"/>
      <c r="AT9" s="258"/>
      <c r="AU9" s="255"/>
      <c r="AV9" s="13"/>
      <c r="AW9" s="256"/>
      <c r="AX9" s="257"/>
      <c r="AY9" s="258"/>
      <c r="AZ9" s="258"/>
      <c r="BB9" s="255"/>
      <c r="BC9" s="13"/>
      <c r="BD9" s="256"/>
      <c r="BE9" s="257"/>
      <c r="BF9" s="258"/>
      <c r="BG9" s="258"/>
      <c r="BH9" s="255"/>
      <c r="BI9" s="13"/>
      <c r="BJ9" s="256"/>
      <c r="BK9" s="257"/>
      <c r="BL9" s="258"/>
      <c r="BM9" s="258"/>
    </row>
    <row r="10" spans="1:65" ht="13.35" customHeight="1" x14ac:dyDescent="0.2">
      <c r="A10" s="253"/>
      <c r="B10" s="255">
        <v>2</v>
      </c>
      <c r="C10" s="13"/>
      <c r="D10" s="256"/>
      <c r="E10" s="257"/>
      <c r="F10" s="258"/>
      <c r="G10" s="258"/>
      <c r="H10" s="255">
        <v>2</v>
      </c>
      <c r="I10" s="13"/>
      <c r="J10" s="256"/>
      <c r="K10" s="257"/>
      <c r="L10" s="258"/>
      <c r="M10" s="258"/>
      <c r="O10" s="255">
        <v>2</v>
      </c>
      <c r="P10" s="13"/>
      <c r="Q10" s="256"/>
      <c r="R10" s="257"/>
      <c r="S10" s="258"/>
      <c r="T10" s="258"/>
      <c r="U10" s="255">
        <v>2</v>
      </c>
      <c r="V10" s="13"/>
      <c r="W10" s="256"/>
      <c r="X10" s="257"/>
      <c r="Y10" s="258"/>
      <c r="Z10" s="258"/>
      <c r="AB10" s="255">
        <v>2</v>
      </c>
      <c r="AC10" s="13"/>
      <c r="AD10" s="256"/>
      <c r="AE10" s="257"/>
      <c r="AF10" s="258"/>
      <c r="AG10" s="258"/>
      <c r="AH10" s="255">
        <v>2</v>
      </c>
      <c r="AI10" s="13"/>
      <c r="AJ10" s="256"/>
      <c r="AK10" s="257"/>
      <c r="AL10" s="258"/>
      <c r="AM10" s="258"/>
      <c r="AO10" s="255">
        <v>2</v>
      </c>
      <c r="AP10" s="13"/>
      <c r="AQ10" s="256"/>
      <c r="AR10" s="257"/>
      <c r="AS10" s="258"/>
      <c r="AT10" s="258"/>
      <c r="AU10" s="255">
        <v>2</v>
      </c>
      <c r="AV10" s="13"/>
      <c r="AW10" s="256"/>
      <c r="AX10" s="257"/>
      <c r="AY10" s="258"/>
      <c r="AZ10" s="258"/>
      <c r="BB10" s="255">
        <v>2</v>
      </c>
      <c r="BC10" s="13"/>
      <c r="BD10" s="256"/>
      <c r="BE10" s="257"/>
      <c r="BF10" s="258"/>
      <c r="BG10" s="258"/>
      <c r="BH10" s="255">
        <v>2</v>
      </c>
      <c r="BI10" s="13"/>
      <c r="BJ10" s="256"/>
      <c r="BK10" s="257"/>
      <c r="BL10" s="258"/>
      <c r="BM10" s="258"/>
    </row>
    <row r="11" spans="1:65" ht="13.35" customHeight="1" x14ac:dyDescent="0.2">
      <c r="A11" s="253"/>
      <c r="B11" s="255"/>
      <c r="C11" s="13"/>
      <c r="D11" s="256"/>
      <c r="E11" s="257"/>
      <c r="F11" s="258"/>
      <c r="G11" s="258"/>
      <c r="H11" s="255"/>
      <c r="I11" s="13"/>
      <c r="J11" s="256"/>
      <c r="K11" s="257"/>
      <c r="L11" s="258"/>
      <c r="M11" s="258"/>
      <c r="O11" s="255"/>
      <c r="P11" s="13"/>
      <c r="Q11" s="256"/>
      <c r="R11" s="257"/>
      <c r="S11" s="258"/>
      <c r="T11" s="258"/>
      <c r="U11" s="255"/>
      <c r="V11" s="13"/>
      <c r="W11" s="256"/>
      <c r="X11" s="257"/>
      <c r="Y11" s="258"/>
      <c r="Z11" s="258"/>
      <c r="AB11" s="255"/>
      <c r="AC11" s="13"/>
      <c r="AD11" s="256"/>
      <c r="AE11" s="257"/>
      <c r="AF11" s="258"/>
      <c r="AG11" s="258"/>
      <c r="AH11" s="255"/>
      <c r="AI11" s="13"/>
      <c r="AJ11" s="256"/>
      <c r="AK11" s="257"/>
      <c r="AL11" s="258"/>
      <c r="AM11" s="258"/>
      <c r="AO11" s="255"/>
      <c r="AP11" s="13"/>
      <c r="AQ11" s="256"/>
      <c r="AR11" s="257"/>
      <c r="AS11" s="258"/>
      <c r="AT11" s="258"/>
      <c r="AU11" s="255"/>
      <c r="AV11" s="13"/>
      <c r="AW11" s="256"/>
      <c r="AX11" s="257"/>
      <c r="AY11" s="258"/>
      <c r="AZ11" s="258"/>
      <c r="BB11" s="255"/>
      <c r="BC11" s="13"/>
      <c r="BD11" s="256"/>
      <c r="BE11" s="257"/>
      <c r="BF11" s="258"/>
      <c r="BG11" s="258"/>
      <c r="BH11" s="255"/>
      <c r="BI11" s="13"/>
      <c r="BJ11" s="256"/>
      <c r="BK11" s="257"/>
      <c r="BL11" s="258"/>
      <c r="BM11" s="258"/>
    </row>
    <row r="12" spans="1:65" ht="13.35" customHeight="1" x14ac:dyDescent="0.2">
      <c r="A12" s="253"/>
      <c r="B12" s="255">
        <v>3</v>
      </c>
      <c r="C12" s="13"/>
      <c r="D12" s="256"/>
      <c r="E12" s="257"/>
      <c r="F12" s="258"/>
      <c r="G12" s="258"/>
      <c r="H12" s="255">
        <v>3</v>
      </c>
      <c r="I12" s="13"/>
      <c r="J12" s="256"/>
      <c r="K12" s="257"/>
      <c r="L12" s="258"/>
      <c r="M12" s="258"/>
      <c r="O12" s="255">
        <v>3</v>
      </c>
      <c r="P12" s="13"/>
      <c r="Q12" s="256"/>
      <c r="R12" s="257"/>
      <c r="S12" s="258"/>
      <c r="T12" s="258"/>
      <c r="U12" s="255">
        <v>3</v>
      </c>
      <c r="V12" s="13"/>
      <c r="W12" s="256"/>
      <c r="X12" s="257"/>
      <c r="Y12" s="258"/>
      <c r="Z12" s="258"/>
      <c r="AB12" s="255">
        <v>3</v>
      </c>
      <c r="AC12" s="13"/>
      <c r="AD12" s="256"/>
      <c r="AE12" s="257"/>
      <c r="AF12" s="258"/>
      <c r="AG12" s="258"/>
      <c r="AH12" s="255">
        <v>3</v>
      </c>
      <c r="AI12" s="13"/>
      <c r="AJ12" s="256"/>
      <c r="AK12" s="257"/>
      <c r="AL12" s="258"/>
      <c r="AM12" s="258"/>
      <c r="AO12" s="255">
        <v>3</v>
      </c>
      <c r="AP12" s="13"/>
      <c r="AQ12" s="256"/>
      <c r="AR12" s="257"/>
      <c r="AS12" s="258"/>
      <c r="AT12" s="258"/>
      <c r="AU12" s="255">
        <v>3</v>
      </c>
      <c r="AV12" s="13"/>
      <c r="AW12" s="256"/>
      <c r="AX12" s="257"/>
      <c r="AY12" s="258"/>
      <c r="AZ12" s="258"/>
      <c r="BB12" s="255">
        <v>3</v>
      </c>
      <c r="BC12" s="13"/>
      <c r="BD12" s="256"/>
      <c r="BE12" s="257"/>
      <c r="BF12" s="258"/>
      <c r="BG12" s="258"/>
      <c r="BH12" s="255">
        <v>3</v>
      </c>
      <c r="BI12" s="13"/>
      <c r="BJ12" s="256"/>
      <c r="BK12" s="257"/>
      <c r="BL12" s="258"/>
      <c r="BM12" s="258"/>
    </row>
    <row r="13" spans="1:65" ht="13.35" customHeight="1" x14ac:dyDescent="0.2">
      <c r="A13" s="253"/>
      <c r="B13" s="255"/>
      <c r="C13" s="13"/>
      <c r="D13" s="256"/>
      <c r="E13" s="257"/>
      <c r="F13" s="258"/>
      <c r="G13" s="258"/>
      <c r="H13" s="255"/>
      <c r="I13" s="13"/>
      <c r="J13" s="256"/>
      <c r="K13" s="257"/>
      <c r="L13" s="258"/>
      <c r="M13" s="258"/>
      <c r="O13" s="255"/>
      <c r="P13" s="13"/>
      <c r="Q13" s="256"/>
      <c r="R13" s="257"/>
      <c r="S13" s="258"/>
      <c r="T13" s="258"/>
      <c r="U13" s="255"/>
      <c r="V13" s="13"/>
      <c r="W13" s="256"/>
      <c r="X13" s="257"/>
      <c r="Y13" s="258"/>
      <c r="Z13" s="258"/>
      <c r="AB13" s="255"/>
      <c r="AC13" s="13"/>
      <c r="AD13" s="256"/>
      <c r="AE13" s="257"/>
      <c r="AF13" s="258"/>
      <c r="AG13" s="258"/>
      <c r="AH13" s="255"/>
      <c r="AI13" s="13"/>
      <c r="AJ13" s="256"/>
      <c r="AK13" s="257"/>
      <c r="AL13" s="258"/>
      <c r="AM13" s="258"/>
      <c r="AO13" s="255"/>
      <c r="AP13" s="13"/>
      <c r="AQ13" s="256"/>
      <c r="AR13" s="257"/>
      <c r="AS13" s="258"/>
      <c r="AT13" s="258"/>
      <c r="AU13" s="255"/>
      <c r="AV13" s="13"/>
      <c r="AW13" s="256"/>
      <c r="AX13" s="257"/>
      <c r="AY13" s="258"/>
      <c r="AZ13" s="258"/>
      <c r="BB13" s="255"/>
      <c r="BC13" s="13"/>
      <c r="BD13" s="256"/>
      <c r="BE13" s="257"/>
      <c r="BF13" s="258"/>
      <c r="BG13" s="258"/>
      <c r="BH13" s="255"/>
      <c r="BI13" s="13"/>
      <c r="BJ13" s="256"/>
      <c r="BK13" s="257"/>
      <c r="BL13" s="258"/>
      <c r="BM13" s="258"/>
    </row>
    <row r="14" spans="1:65" ht="13.35" customHeight="1" x14ac:dyDescent="0.2">
      <c r="A14" s="253"/>
      <c r="B14" s="255">
        <v>4</v>
      </c>
      <c r="C14" s="13"/>
      <c r="D14" s="256"/>
      <c r="E14" s="257"/>
      <c r="F14" s="258"/>
      <c r="G14" s="258"/>
      <c r="H14" s="255">
        <v>4</v>
      </c>
      <c r="I14" s="13"/>
      <c r="J14" s="256"/>
      <c r="K14" s="257"/>
      <c r="L14" s="258"/>
      <c r="M14" s="258"/>
      <c r="O14" s="255">
        <v>4</v>
      </c>
      <c r="P14" s="13"/>
      <c r="Q14" s="256"/>
      <c r="R14" s="257"/>
      <c r="S14" s="258"/>
      <c r="T14" s="258"/>
      <c r="U14" s="255">
        <v>4</v>
      </c>
      <c r="V14" s="13"/>
      <c r="W14" s="256"/>
      <c r="X14" s="257"/>
      <c r="Y14" s="258"/>
      <c r="Z14" s="258"/>
      <c r="AB14" s="255">
        <v>4</v>
      </c>
      <c r="AC14" s="13"/>
      <c r="AD14" s="256"/>
      <c r="AE14" s="257"/>
      <c r="AF14" s="258"/>
      <c r="AG14" s="258"/>
      <c r="AH14" s="255">
        <v>4</v>
      </c>
      <c r="AI14" s="13"/>
      <c r="AJ14" s="256"/>
      <c r="AK14" s="257"/>
      <c r="AL14" s="258"/>
      <c r="AM14" s="258"/>
      <c r="AO14" s="255">
        <v>4</v>
      </c>
      <c r="AP14" s="13"/>
      <c r="AQ14" s="256"/>
      <c r="AR14" s="257"/>
      <c r="AS14" s="258"/>
      <c r="AT14" s="258"/>
      <c r="AU14" s="255">
        <v>4</v>
      </c>
      <c r="AV14" s="13"/>
      <c r="AW14" s="256"/>
      <c r="AX14" s="257"/>
      <c r="AY14" s="258"/>
      <c r="AZ14" s="258"/>
      <c r="BB14" s="255">
        <v>4</v>
      </c>
      <c r="BC14" s="13"/>
      <c r="BD14" s="256"/>
      <c r="BE14" s="257"/>
      <c r="BF14" s="258"/>
      <c r="BG14" s="258"/>
      <c r="BH14" s="255">
        <v>4</v>
      </c>
      <c r="BI14" s="13"/>
      <c r="BJ14" s="256"/>
      <c r="BK14" s="257"/>
      <c r="BL14" s="258"/>
      <c r="BM14" s="258"/>
    </row>
    <row r="15" spans="1:65" ht="13.35" customHeight="1" x14ac:dyDescent="0.2">
      <c r="A15" s="253"/>
      <c r="B15" s="255"/>
      <c r="C15" s="13"/>
      <c r="D15" s="256"/>
      <c r="E15" s="257"/>
      <c r="F15" s="258"/>
      <c r="G15" s="258"/>
      <c r="H15" s="255"/>
      <c r="I15" s="13"/>
      <c r="J15" s="256"/>
      <c r="K15" s="257"/>
      <c r="L15" s="258"/>
      <c r="M15" s="258"/>
      <c r="O15" s="255"/>
      <c r="P15" s="13"/>
      <c r="Q15" s="256"/>
      <c r="R15" s="257"/>
      <c r="S15" s="258"/>
      <c r="T15" s="258"/>
      <c r="U15" s="255"/>
      <c r="V15" s="13"/>
      <c r="W15" s="256"/>
      <c r="X15" s="257"/>
      <c r="Y15" s="258"/>
      <c r="Z15" s="258"/>
      <c r="AB15" s="255"/>
      <c r="AC15" s="13"/>
      <c r="AD15" s="256"/>
      <c r="AE15" s="257"/>
      <c r="AF15" s="258"/>
      <c r="AG15" s="258"/>
      <c r="AH15" s="255"/>
      <c r="AI15" s="13"/>
      <c r="AJ15" s="256"/>
      <c r="AK15" s="257"/>
      <c r="AL15" s="258"/>
      <c r="AM15" s="258"/>
      <c r="AO15" s="255"/>
      <c r="AP15" s="13"/>
      <c r="AQ15" s="256"/>
      <c r="AR15" s="257"/>
      <c r="AS15" s="258"/>
      <c r="AT15" s="258"/>
      <c r="AU15" s="255"/>
      <c r="AV15" s="13"/>
      <c r="AW15" s="256"/>
      <c r="AX15" s="257"/>
      <c r="AY15" s="258"/>
      <c r="AZ15" s="258"/>
      <c r="BB15" s="255"/>
      <c r="BC15" s="13"/>
      <c r="BD15" s="256"/>
      <c r="BE15" s="257"/>
      <c r="BF15" s="258"/>
      <c r="BG15" s="258"/>
      <c r="BH15" s="255"/>
      <c r="BI15" s="13"/>
      <c r="BJ15" s="256"/>
      <c r="BK15" s="257"/>
      <c r="BL15" s="258"/>
      <c r="BM15" s="258"/>
    </row>
    <row r="16" spans="1:65" ht="13.35" customHeight="1" x14ac:dyDescent="0.2">
      <c r="A16" s="253"/>
      <c r="B16" s="255">
        <v>5</v>
      </c>
      <c r="C16" s="13"/>
      <c r="D16" s="256"/>
      <c r="E16" s="257"/>
      <c r="F16" s="258"/>
      <c r="G16" s="258"/>
      <c r="H16" s="255">
        <v>5</v>
      </c>
      <c r="I16" s="13"/>
      <c r="J16" s="256"/>
      <c r="K16" s="257"/>
      <c r="L16" s="258"/>
      <c r="M16" s="258"/>
      <c r="O16" s="255">
        <v>5</v>
      </c>
      <c r="P16" s="13"/>
      <c r="Q16" s="256"/>
      <c r="R16" s="257"/>
      <c r="S16" s="258"/>
      <c r="T16" s="258"/>
      <c r="U16" s="255">
        <v>5</v>
      </c>
      <c r="V16" s="13"/>
      <c r="W16" s="256"/>
      <c r="X16" s="257"/>
      <c r="Y16" s="258"/>
      <c r="Z16" s="258"/>
      <c r="AB16" s="255">
        <v>5</v>
      </c>
      <c r="AC16" s="13"/>
      <c r="AD16" s="256"/>
      <c r="AE16" s="257"/>
      <c r="AF16" s="258"/>
      <c r="AG16" s="258"/>
      <c r="AH16" s="255">
        <v>5</v>
      </c>
      <c r="AI16" s="13"/>
      <c r="AJ16" s="256"/>
      <c r="AK16" s="257"/>
      <c r="AL16" s="258"/>
      <c r="AM16" s="258"/>
      <c r="AO16" s="255">
        <v>5</v>
      </c>
      <c r="AP16" s="13"/>
      <c r="AQ16" s="256"/>
      <c r="AR16" s="257"/>
      <c r="AS16" s="258"/>
      <c r="AT16" s="258"/>
      <c r="AU16" s="255">
        <v>5</v>
      </c>
      <c r="AV16" s="13"/>
      <c r="AW16" s="256"/>
      <c r="AX16" s="257"/>
      <c r="AY16" s="258"/>
      <c r="AZ16" s="258"/>
      <c r="BB16" s="255">
        <v>5</v>
      </c>
      <c r="BC16" s="13"/>
      <c r="BD16" s="256"/>
      <c r="BE16" s="257"/>
      <c r="BF16" s="258"/>
      <c r="BG16" s="258"/>
      <c r="BH16" s="255">
        <v>5</v>
      </c>
      <c r="BI16" s="13"/>
      <c r="BJ16" s="256"/>
      <c r="BK16" s="257"/>
      <c r="BL16" s="258"/>
      <c r="BM16" s="258"/>
    </row>
    <row r="17" spans="1:65" ht="13.35" customHeight="1" x14ac:dyDescent="0.2">
      <c r="A17" s="253"/>
      <c r="B17" s="255"/>
      <c r="C17" s="13"/>
      <c r="D17" s="256"/>
      <c r="E17" s="257"/>
      <c r="F17" s="258"/>
      <c r="G17" s="258"/>
      <c r="H17" s="255"/>
      <c r="I17" s="13"/>
      <c r="J17" s="256"/>
      <c r="K17" s="257"/>
      <c r="L17" s="258"/>
      <c r="M17" s="258"/>
      <c r="O17" s="255"/>
      <c r="P17" s="13"/>
      <c r="Q17" s="256"/>
      <c r="R17" s="257"/>
      <c r="S17" s="258"/>
      <c r="T17" s="258"/>
      <c r="U17" s="255"/>
      <c r="V17" s="13"/>
      <c r="W17" s="256"/>
      <c r="X17" s="257"/>
      <c r="Y17" s="258"/>
      <c r="Z17" s="258"/>
      <c r="AB17" s="255"/>
      <c r="AC17" s="13"/>
      <c r="AD17" s="256"/>
      <c r="AE17" s="257"/>
      <c r="AF17" s="258"/>
      <c r="AG17" s="258"/>
      <c r="AH17" s="255"/>
      <c r="AI17" s="13"/>
      <c r="AJ17" s="256"/>
      <c r="AK17" s="257"/>
      <c r="AL17" s="258"/>
      <c r="AM17" s="258"/>
      <c r="AO17" s="255"/>
      <c r="AP17" s="13"/>
      <c r="AQ17" s="256"/>
      <c r="AR17" s="257"/>
      <c r="AS17" s="258"/>
      <c r="AT17" s="258"/>
      <c r="AU17" s="255"/>
      <c r="AV17" s="13"/>
      <c r="AW17" s="256"/>
      <c r="AX17" s="257"/>
      <c r="AY17" s="258"/>
      <c r="AZ17" s="258"/>
      <c r="BB17" s="255"/>
      <c r="BC17" s="13"/>
      <c r="BD17" s="256"/>
      <c r="BE17" s="257"/>
      <c r="BF17" s="258"/>
      <c r="BG17" s="258"/>
      <c r="BH17" s="255"/>
      <c r="BI17" s="13"/>
      <c r="BJ17" s="256"/>
      <c r="BK17" s="257"/>
      <c r="BL17" s="258"/>
      <c r="BM17" s="258"/>
    </row>
    <row r="18" spans="1:65" ht="13.35" customHeight="1" x14ac:dyDescent="0.2">
      <c r="A18" s="253"/>
      <c r="B18" s="255">
        <v>6</v>
      </c>
      <c r="C18" s="13"/>
      <c r="D18" s="256"/>
      <c r="E18" s="257"/>
      <c r="F18" s="258"/>
      <c r="G18" s="258"/>
      <c r="H18" s="255">
        <v>6</v>
      </c>
      <c r="I18" s="13"/>
      <c r="J18" s="256"/>
      <c r="K18" s="257"/>
      <c r="L18" s="258"/>
      <c r="M18" s="258"/>
      <c r="O18" s="255">
        <v>6</v>
      </c>
      <c r="P18" s="13"/>
      <c r="Q18" s="256"/>
      <c r="R18" s="257"/>
      <c r="S18" s="258"/>
      <c r="T18" s="258"/>
      <c r="U18" s="255">
        <v>6</v>
      </c>
      <c r="V18" s="13"/>
      <c r="W18" s="256"/>
      <c r="X18" s="257"/>
      <c r="Y18" s="258"/>
      <c r="Z18" s="258"/>
      <c r="AB18" s="255">
        <v>6</v>
      </c>
      <c r="AC18" s="13"/>
      <c r="AD18" s="256"/>
      <c r="AE18" s="257"/>
      <c r="AF18" s="258"/>
      <c r="AG18" s="258"/>
      <c r="AH18" s="255">
        <v>6</v>
      </c>
      <c r="AI18" s="13"/>
      <c r="AJ18" s="256"/>
      <c r="AK18" s="257"/>
      <c r="AL18" s="258"/>
      <c r="AM18" s="258"/>
      <c r="AO18" s="255">
        <v>6</v>
      </c>
      <c r="AP18" s="13"/>
      <c r="AQ18" s="256"/>
      <c r="AR18" s="257"/>
      <c r="AS18" s="258"/>
      <c r="AT18" s="258"/>
      <c r="AU18" s="255">
        <v>6</v>
      </c>
      <c r="AV18" s="13"/>
      <c r="AW18" s="256"/>
      <c r="AX18" s="257"/>
      <c r="AY18" s="258"/>
      <c r="AZ18" s="258"/>
      <c r="BB18" s="255">
        <v>6</v>
      </c>
      <c r="BC18" s="13"/>
      <c r="BD18" s="256"/>
      <c r="BE18" s="257"/>
      <c r="BF18" s="258"/>
      <c r="BG18" s="258"/>
      <c r="BH18" s="255">
        <v>6</v>
      </c>
      <c r="BI18" s="13"/>
      <c r="BJ18" s="256"/>
      <c r="BK18" s="257"/>
      <c r="BL18" s="258"/>
      <c r="BM18" s="258"/>
    </row>
    <row r="19" spans="1:65" ht="13.35" customHeight="1" x14ac:dyDescent="0.2">
      <c r="A19" s="254"/>
      <c r="B19" s="255"/>
      <c r="C19" s="13"/>
      <c r="D19" s="256"/>
      <c r="E19" s="257"/>
      <c r="F19" s="258"/>
      <c r="G19" s="258"/>
      <c r="H19" s="255"/>
      <c r="I19" s="13"/>
      <c r="J19" s="256"/>
      <c r="K19" s="257"/>
      <c r="L19" s="258"/>
      <c r="M19" s="258"/>
      <c r="O19" s="255"/>
      <c r="P19" s="13"/>
      <c r="Q19" s="256"/>
      <c r="R19" s="257"/>
      <c r="S19" s="258"/>
      <c r="T19" s="258"/>
      <c r="U19" s="255"/>
      <c r="V19" s="13"/>
      <c r="W19" s="256"/>
      <c r="X19" s="257"/>
      <c r="Y19" s="258"/>
      <c r="Z19" s="258"/>
      <c r="AB19" s="255"/>
      <c r="AC19" s="13"/>
      <c r="AD19" s="256"/>
      <c r="AE19" s="257"/>
      <c r="AF19" s="258"/>
      <c r="AG19" s="258"/>
      <c r="AH19" s="255"/>
      <c r="AI19" s="13"/>
      <c r="AJ19" s="256"/>
      <c r="AK19" s="257"/>
      <c r="AL19" s="258"/>
      <c r="AM19" s="258"/>
      <c r="AO19" s="255"/>
      <c r="AP19" s="13"/>
      <c r="AQ19" s="256"/>
      <c r="AR19" s="257"/>
      <c r="AS19" s="258"/>
      <c r="AT19" s="258"/>
      <c r="AU19" s="255"/>
      <c r="AV19" s="13"/>
      <c r="AW19" s="256"/>
      <c r="AX19" s="257"/>
      <c r="AY19" s="258"/>
      <c r="AZ19" s="258"/>
      <c r="BB19" s="255"/>
      <c r="BC19" s="13"/>
      <c r="BD19" s="256"/>
      <c r="BE19" s="257"/>
      <c r="BF19" s="258"/>
      <c r="BG19" s="258"/>
      <c r="BH19" s="255"/>
      <c r="BI19" s="13"/>
      <c r="BJ19" s="256"/>
      <c r="BK19" s="257"/>
      <c r="BL19" s="258"/>
      <c r="BM19" s="258"/>
    </row>
    <row r="20" spans="1:65" ht="17.25" customHeight="1" x14ac:dyDescent="0.2">
      <c r="A20" s="22"/>
      <c r="B20" s="265" t="s">
        <v>45</v>
      </c>
      <c r="C20" s="266"/>
      <c r="D20" s="265" t="s">
        <v>44</v>
      </c>
      <c r="E20" s="266"/>
      <c r="F20" s="261"/>
      <c r="G20" s="262"/>
      <c r="H20" s="265" t="s">
        <v>45</v>
      </c>
      <c r="I20" s="266"/>
      <c r="J20" s="265" t="s">
        <v>44</v>
      </c>
      <c r="K20" s="266"/>
      <c r="L20" s="261"/>
      <c r="M20" s="262"/>
      <c r="O20" s="265" t="s">
        <v>45</v>
      </c>
      <c r="P20" s="266"/>
      <c r="Q20" s="265" t="s">
        <v>44</v>
      </c>
      <c r="R20" s="266"/>
      <c r="S20" s="261"/>
      <c r="T20" s="262"/>
      <c r="U20" s="259" t="s">
        <v>45</v>
      </c>
      <c r="V20" s="260"/>
      <c r="W20" s="259" t="s">
        <v>44</v>
      </c>
      <c r="X20" s="260"/>
      <c r="Y20" s="261"/>
      <c r="Z20" s="262"/>
      <c r="AB20" s="259" t="s">
        <v>45</v>
      </c>
      <c r="AC20" s="260"/>
      <c r="AD20" s="259" t="s">
        <v>44</v>
      </c>
      <c r="AE20" s="260"/>
      <c r="AF20" s="261"/>
      <c r="AG20" s="262"/>
      <c r="AH20" s="259" t="s">
        <v>45</v>
      </c>
      <c r="AI20" s="260"/>
      <c r="AJ20" s="259" t="s">
        <v>44</v>
      </c>
      <c r="AK20" s="260"/>
      <c r="AL20" s="261"/>
      <c r="AM20" s="262"/>
      <c r="AO20" s="259" t="s">
        <v>45</v>
      </c>
      <c r="AP20" s="260"/>
      <c r="AQ20" s="259" t="s">
        <v>44</v>
      </c>
      <c r="AR20" s="260"/>
      <c r="AS20" s="261"/>
      <c r="AT20" s="262"/>
      <c r="AU20" s="259" t="s">
        <v>45</v>
      </c>
      <c r="AV20" s="260"/>
      <c r="AW20" s="259" t="s">
        <v>44</v>
      </c>
      <c r="AX20" s="260"/>
      <c r="AY20" s="261"/>
      <c r="AZ20" s="262"/>
      <c r="BB20" s="259" t="s">
        <v>45</v>
      </c>
      <c r="BC20" s="260"/>
      <c r="BD20" s="263" t="s">
        <v>44</v>
      </c>
      <c r="BE20" s="264"/>
      <c r="BF20" s="267"/>
      <c r="BG20" s="268"/>
      <c r="BH20" s="259" t="s">
        <v>45</v>
      </c>
      <c r="BI20" s="260"/>
      <c r="BJ20" s="263" t="s">
        <v>44</v>
      </c>
      <c r="BK20" s="264"/>
      <c r="BL20" s="267"/>
      <c r="BM20" s="268"/>
    </row>
    <row r="21" spans="1:65" ht="6" customHeight="1" x14ac:dyDescent="0.2">
      <c r="B21" s="21"/>
      <c r="D21" s="20"/>
      <c r="E21" s="20"/>
      <c r="F21" s="19"/>
      <c r="G21" s="19"/>
      <c r="H21" s="21"/>
      <c r="J21" s="20"/>
      <c r="K21" s="20"/>
      <c r="L21" s="19"/>
      <c r="M21" s="19"/>
      <c r="O21" s="21"/>
      <c r="Q21" s="20"/>
      <c r="R21" s="20"/>
      <c r="S21" s="19"/>
      <c r="T21" s="19"/>
      <c r="U21" s="21"/>
      <c r="W21" s="20"/>
      <c r="X21" s="20"/>
      <c r="Y21" s="19"/>
      <c r="Z21" s="19"/>
      <c r="AB21" s="21"/>
      <c r="AD21" s="20"/>
      <c r="AE21" s="20"/>
      <c r="AF21" s="19"/>
      <c r="AG21" s="19"/>
      <c r="AH21" s="21"/>
      <c r="AJ21" s="20"/>
      <c r="AK21" s="20"/>
      <c r="AL21" s="19"/>
      <c r="AM21" s="19"/>
      <c r="AO21" s="21"/>
      <c r="AQ21" s="20"/>
      <c r="AR21" s="20"/>
      <c r="AS21" s="19"/>
      <c r="AT21" s="19"/>
      <c r="AU21" s="21"/>
      <c r="AW21" s="20"/>
      <c r="AX21" s="20"/>
      <c r="AY21" s="19"/>
      <c r="AZ21" s="19"/>
      <c r="BB21" s="21"/>
      <c r="BD21" s="20"/>
      <c r="BE21" s="20"/>
      <c r="BF21" s="19"/>
      <c r="BG21" s="19"/>
      <c r="BH21" s="21"/>
      <c r="BJ21" s="20"/>
      <c r="BK21" s="20"/>
      <c r="BL21" s="19"/>
      <c r="BM21" s="18"/>
    </row>
    <row r="22" spans="1:65" ht="17.25" customHeight="1" x14ac:dyDescent="0.25">
      <c r="B22" s="277" t="s">
        <v>43</v>
      </c>
      <c r="C22" s="278"/>
      <c r="D22" s="278"/>
      <c r="E22" s="278"/>
      <c r="F22" s="275" t="str">
        <f>+P3</f>
        <v>Vršovice B</v>
      </c>
      <c r="G22" s="275"/>
      <c r="H22" s="275"/>
      <c r="I22" s="275"/>
      <c r="J22" s="275"/>
      <c r="K22" s="276"/>
      <c r="L22" s="277" t="s">
        <v>42</v>
      </c>
      <c r="M22" s="278"/>
      <c r="N22" s="278"/>
      <c r="O22" s="278"/>
      <c r="P22" s="278"/>
      <c r="Q22" s="275" t="str">
        <f>+AB3</f>
        <v>Radotín</v>
      </c>
      <c r="R22" s="275"/>
      <c r="S22" s="275"/>
      <c r="T22" s="275"/>
      <c r="U22" s="275"/>
      <c r="V22" s="276"/>
      <c r="W22" s="10" t="s">
        <v>41</v>
      </c>
      <c r="AI22" s="3" t="s">
        <v>40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M22" s="17"/>
    </row>
    <row r="23" spans="1:65" s="10" customFormat="1" ht="12.75" customHeight="1" x14ac:dyDescent="0.25">
      <c r="B23" s="271" t="s">
        <v>39</v>
      </c>
      <c r="C23" s="271"/>
      <c r="D23" s="271"/>
      <c r="E23" s="271"/>
      <c r="F23" s="271"/>
      <c r="G23" s="271"/>
      <c r="H23" s="271"/>
      <c r="I23" s="271"/>
      <c r="J23" s="282" t="s">
        <v>38</v>
      </c>
      <c r="K23" s="282"/>
      <c r="L23" s="271" t="s">
        <v>39</v>
      </c>
      <c r="M23" s="271"/>
      <c r="N23" s="271"/>
      <c r="O23" s="271"/>
      <c r="P23" s="271"/>
      <c r="Q23" s="271"/>
      <c r="R23" s="271"/>
      <c r="S23" s="271"/>
      <c r="T23" s="271"/>
      <c r="U23" s="282" t="s">
        <v>38</v>
      </c>
      <c r="V23" s="282"/>
      <c r="W23" s="16" t="s">
        <v>37</v>
      </c>
      <c r="X23" s="16" t="s">
        <v>36</v>
      </c>
      <c r="Y23" s="283" t="s">
        <v>35</v>
      </c>
      <c r="Z23" s="284"/>
      <c r="AA23" s="16" t="s">
        <v>34</v>
      </c>
      <c r="AB23" s="15" t="s">
        <v>33</v>
      </c>
      <c r="AC23" s="14" t="s">
        <v>32</v>
      </c>
      <c r="AD23" s="285" t="s">
        <v>31</v>
      </c>
      <c r="AE23" s="286"/>
      <c r="AF23" s="286"/>
      <c r="AG23" s="287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C23" s="234" t="s">
        <v>30</v>
      </c>
      <c r="BD23" s="235"/>
      <c r="BE23" s="235"/>
      <c r="BF23" s="235"/>
      <c r="BG23" s="235"/>
      <c r="BH23" s="235"/>
      <c r="BI23" s="235"/>
      <c r="BJ23" s="235"/>
      <c r="BK23" s="235"/>
      <c r="BL23" s="235"/>
      <c r="BM23" s="236"/>
    </row>
    <row r="24" spans="1:65" ht="12.75" customHeight="1" x14ac:dyDescent="0.25">
      <c r="B24" s="270"/>
      <c r="C24" s="270"/>
      <c r="D24" s="270"/>
      <c r="E24" s="270"/>
      <c r="F24" s="270"/>
      <c r="G24" s="270"/>
      <c r="H24" s="270"/>
      <c r="I24" s="270"/>
      <c r="J24" s="271"/>
      <c r="K24" s="271"/>
      <c r="L24" s="272"/>
      <c r="M24" s="273"/>
      <c r="N24" s="273"/>
      <c r="O24" s="273"/>
      <c r="P24" s="273"/>
      <c r="Q24" s="273"/>
      <c r="R24" s="273"/>
      <c r="S24" s="273"/>
      <c r="T24" s="274"/>
      <c r="U24" s="271"/>
      <c r="V24" s="271"/>
      <c r="W24" s="13"/>
      <c r="X24" s="13"/>
      <c r="Y24" s="256"/>
      <c r="Z24" s="257"/>
      <c r="AA24" s="13"/>
      <c r="AB24" s="13"/>
      <c r="AC24" s="13"/>
      <c r="AD24" s="256"/>
      <c r="AE24" s="269"/>
      <c r="AF24" s="269"/>
      <c r="AG24" s="257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C24" s="234"/>
      <c r="BD24" s="235"/>
      <c r="BE24" s="236"/>
      <c r="BF24" s="234" t="s">
        <v>29</v>
      </c>
      <c r="BG24" s="235"/>
      <c r="BH24" s="236"/>
      <c r="BI24" s="234" t="s">
        <v>0</v>
      </c>
      <c r="BJ24" s="236"/>
      <c r="BK24" s="234" t="s">
        <v>28</v>
      </c>
      <c r="BL24" s="235"/>
      <c r="BM24" s="236"/>
    </row>
    <row r="25" spans="1:65" ht="12.75" customHeight="1" x14ac:dyDescent="0.25">
      <c r="B25" s="270"/>
      <c r="C25" s="270"/>
      <c r="D25" s="270"/>
      <c r="E25" s="270"/>
      <c r="F25" s="270"/>
      <c r="G25" s="270"/>
      <c r="H25" s="270"/>
      <c r="I25" s="270"/>
      <c r="J25" s="271"/>
      <c r="K25" s="271"/>
      <c r="L25" s="272"/>
      <c r="M25" s="273"/>
      <c r="N25" s="273"/>
      <c r="O25" s="273"/>
      <c r="P25" s="273"/>
      <c r="Q25" s="273"/>
      <c r="R25" s="273"/>
      <c r="S25" s="273"/>
      <c r="T25" s="274"/>
      <c r="U25" s="271"/>
      <c r="V25" s="271"/>
      <c r="W25" s="13"/>
      <c r="X25" s="13"/>
      <c r="Y25" s="256"/>
      <c r="Z25" s="257"/>
      <c r="AA25" s="13"/>
      <c r="AB25" s="13"/>
      <c r="AC25" s="13"/>
      <c r="AD25" s="256"/>
      <c r="AE25" s="269"/>
      <c r="AF25" s="269"/>
      <c r="AG25" s="257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C25" s="279" t="s">
        <v>27</v>
      </c>
      <c r="BD25" s="280"/>
      <c r="BE25" s="281"/>
      <c r="BF25" s="8"/>
      <c r="BG25" s="7"/>
      <c r="BH25" s="6"/>
      <c r="BI25" s="8"/>
      <c r="BJ25" s="6"/>
      <c r="BK25" s="8"/>
      <c r="BL25" s="7"/>
      <c r="BM25" s="6"/>
    </row>
    <row r="26" spans="1:65" ht="12.75" customHeight="1" x14ac:dyDescent="0.25">
      <c r="B26" s="270"/>
      <c r="C26" s="270"/>
      <c r="D26" s="270"/>
      <c r="E26" s="270"/>
      <c r="F26" s="270"/>
      <c r="G26" s="270"/>
      <c r="H26" s="270"/>
      <c r="I26" s="270"/>
      <c r="J26" s="271"/>
      <c r="K26" s="271"/>
      <c r="L26" s="272"/>
      <c r="M26" s="273"/>
      <c r="N26" s="273"/>
      <c r="O26" s="273"/>
      <c r="P26" s="273"/>
      <c r="Q26" s="273"/>
      <c r="R26" s="273"/>
      <c r="S26" s="273"/>
      <c r="T26" s="274"/>
      <c r="U26" s="271"/>
      <c r="V26" s="271"/>
      <c r="W26" s="13"/>
      <c r="X26" s="13"/>
      <c r="Y26" s="256"/>
      <c r="Z26" s="257"/>
      <c r="AA26" s="13"/>
      <c r="AB26" s="13"/>
      <c r="AC26" s="13"/>
      <c r="AD26" s="256"/>
      <c r="AE26" s="269"/>
      <c r="AF26" s="269"/>
      <c r="AG26" s="257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C26" s="279" t="s">
        <v>26</v>
      </c>
      <c r="BD26" s="280"/>
      <c r="BE26" s="281"/>
      <c r="BF26" s="31"/>
      <c r="BG26" s="32"/>
      <c r="BH26" s="33"/>
      <c r="BI26" s="31"/>
      <c r="BJ26" s="33"/>
      <c r="BK26" s="8"/>
      <c r="BL26" s="7"/>
      <c r="BM26" s="6"/>
    </row>
    <row r="27" spans="1:65" ht="12.75" customHeight="1" x14ac:dyDescent="0.25">
      <c r="B27" s="270"/>
      <c r="C27" s="270"/>
      <c r="D27" s="270"/>
      <c r="E27" s="270"/>
      <c r="F27" s="270"/>
      <c r="G27" s="270"/>
      <c r="H27" s="270"/>
      <c r="I27" s="270"/>
      <c r="J27" s="271"/>
      <c r="K27" s="271"/>
      <c r="L27" s="272"/>
      <c r="M27" s="273"/>
      <c r="N27" s="273"/>
      <c r="O27" s="273"/>
      <c r="P27" s="273"/>
      <c r="Q27" s="273"/>
      <c r="R27" s="273"/>
      <c r="S27" s="273"/>
      <c r="T27" s="274"/>
      <c r="U27" s="271"/>
      <c r="V27" s="271"/>
      <c r="W27" s="13"/>
      <c r="X27" s="13"/>
      <c r="Y27" s="256"/>
      <c r="Z27" s="257"/>
      <c r="AA27" s="13"/>
      <c r="AB27" s="13"/>
      <c r="AC27" s="13"/>
      <c r="AD27" s="256"/>
      <c r="AE27" s="269"/>
      <c r="AF27" s="269"/>
      <c r="AG27" s="257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C27" s="279" t="s">
        <v>25</v>
      </c>
      <c r="BD27" s="280"/>
      <c r="BE27" s="281"/>
      <c r="BF27" s="31"/>
      <c r="BG27" s="32"/>
      <c r="BH27" s="33"/>
      <c r="BI27" s="31"/>
      <c r="BJ27" s="33"/>
      <c r="BK27" s="8"/>
      <c r="BL27" s="7"/>
      <c r="BM27" s="6"/>
    </row>
    <row r="28" spans="1:65" ht="12.75" customHeight="1" x14ac:dyDescent="0.25">
      <c r="B28" s="270"/>
      <c r="C28" s="270"/>
      <c r="D28" s="270"/>
      <c r="E28" s="270"/>
      <c r="F28" s="270"/>
      <c r="G28" s="270"/>
      <c r="H28" s="270"/>
      <c r="I28" s="270"/>
      <c r="J28" s="271"/>
      <c r="K28" s="271"/>
      <c r="L28" s="272"/>
      <c r="M28" s="273"/>
      <c r="N28" s="273"/>
      <c r="O28" s="273"/>
      <c r="P28" s="273"/>
      <c r="Q28" s="273"/>
      <c r="R28" s="273"/>
      <c r="S28" s="273"/>
      <c r="T28" s="274"/>
      <c r="U28" s="271"/>
      <c r="V28" s="271"/>
      <c r="W28" s="13"/>
      <c r="X28" s="13"/>
      <c r="Y28" s="256"/>
      <c r="Z28" s="257"/>
      <c r="AA28" s="13"/>
      <c r="AB28" s="13"/>
      <c r="AC28" s="13"/>
      <c r="AD28" s="256"/>
      <c r="AE28" s="269"/>
      <c r="AF28" s="269"/>
      <c r="AG28" s="257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C28" s="279" t="s">
        <v>24</v>
      </c>
      <c r="BD28" s="280"/>
      <c r="BE28" s="281"/>
      <c r="BF28" s="288"/>
      <c r="BG28" s="289"/>
      <c r="BH28" s="290"/>
      <c r="BI28" s="288"/>
      <c r="BJ28" s="290"/>
      <c r="BK28" s="288"/>
      <c r="BL28" s="289"/>
      <c r="BM28" s="290"/>
    </row>
    <row r="29" spans="1:65" ht="12.75" customHeight="1" x14ac:dyDescent="0.25">
      <c r="B29" s="270"/>
      <c r="C29" s="270"/>
      <c r="D29" s="270"/>
      <c r="E29" s="270"/>
      <c r="F29" s="270"/>
      <c r="G29" s="270"/>
      <c r="H29" s="270"/>
      <c r="I29" s="270"/>
      <c r="J29" s="271"/>
      <c r="K29" s="271"/>
      <c r="L29" s="272"/>
      <c r="M29" s="273"/>
      <c r="N29" s="273"/>
      <c r="O29" s="273"/>
      <c r="P29" s="273"/>
      <c r="Q29" s="273"/>
      <c r="R29" s="273"/>
      <c r="S29" s="273"/>
      <c r="T29" s="274"/>
      <c r="U29" s="271"/>
      <c r="V29" s="271"/>
      <c r="W29" s="13"/>
      <c r="X29" s="13"/>
      <c r="Y29" s="256"/>
      <c r="Z29" s="257"/>
      <c r="AA29" s="13"/>
      <c r="AB29" s="13"/>
      <c r="AC29" s="13"/>
      <c r="AD29" s="256"/>
      <c r="AE29" s="269"/>
      <c r="AF29" s="269"/>
      <c r="AG29" s="257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C29" s="279" t="s">
        <v>23</v>
      </c>
      <c r="BD29" s="280"/>
      <c r="BE29" s="281"/>
      <c r="BF29" s="288"/>
      <c r="BG29" s="289"/>
      <c r="BH29" s="290"/>
      <c r="BI29" s="288"/>
      <c r="BJ29" s="290"/>
      <c r="BK29" s="288"/>
      <c r="BL29" s="289"/>
      <c r="BM29" s="290"/>
    </row>
    <row r="30" spans="1:65" ht="12.75" customHeight="1" x14ac:dyDescent="0.25">
      <c r="B30" s="270"/>
      <c r="C30" s="270"/>
      <c r="D30" s="270"/>
      <c r="E30" s="270"/>
      <c r="F30" s="270"/>
      <c r="G30" s="270"/>
      <c r="H30" s="270"/>
      <c r="I30" s="270"/>
      <c r="J30" s="271"/>
      <c r="K30" s="271"/>
      <c r="L30" s="272"/>
      <c r="M30" s="273"/>
      <c r="N30" s="273"/>
      <c r="O30" s="273"/>
      <c r="P30" s="273"/>
      <c r="Q30" s="273"/>
      <c r="R30" s="273"/>
      <c r="S30" s="273"/>
      <c r="T30" s="274"/>
      <c r="U30" s="271"/>
      <c r="V30" s="271"/>
      <c r="W30" s="13"/>
      <c r="X30" s="13"/>
      <c r="Y30" s="256"/>
      <c r="Z30" s="257"/>
      <c r="AA30" s="13"/>
      <c r="AB30" s="13"/>
      <c r="AC30" s="13"/>
      <c r="AD30" s="256"/>
      <c r="AE30" s="269"/>
      <c r="AF30" s="269"/>
      <c r="AG30" s="257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C30" s="279" t="s">
        <v>22</v>
      </c>
      <c r="BD30" s="280"/>
      <c r="BE30" s="281"/>
      <c r="BF30" s="31"/>
      <c r="BG30" s="32"/>
      <c r="BH30" s="33"/>
      <c r="BI30" s="31"/>
      <c r="BJ30" s="33"/>
      <c r="BK30" s="8"/>
      <c r="BL30" s="7"/>
      <c r="BM30" s="6"/>
    </row>
    <row r="31" spans="1:65" ht="12.75" customHeight="1" x14ac:dyDescent="0.25">
      <c r="B31" s="270"/>
      <c r="C31" s="270"/>
      <c r="D31" s="270"/>
      <c r="E31" s="270"/>
      <c r="F31" s="270"/>
      <c r="G31" s="270"/>
      <c r="H31" s="270"/>
      <c r="I31" s="270"/>
      <c r="J31" s="271"/>
      <c r="K31" s="271"/>
      <c r="L31" s="272"/>
      <c r="M31" s="273"/>
      <c r="N31" s="273"/>
      <c r="O31" s="273"/>
      <c r="P31" s="273"/>
      <c r="Q31" s="273"/>
      <c r="R31" s="273"/>
      <c r="S31" s="273"/>
      <c r="T31" s="274"/>
      <c r="U31" s="271"/>
      <c r="V31" s="271"/>
      <c r="W31" s="13"/>
      <c r="X31" s="13"/>
      <c r="Y31" s="256"/>
      <c r="Z31" s="257"/>
      <c r="AA31" s="13"/>
      <c r="AB31" s="13"/>
      <c r="AC31" s="13"/>
      <c r="AD31" s="256"/>
      <c r="AE31" s="269"/>
      <c r="AF31" s="269"/>
      <c r="AG31" s="257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C31" s="279" t="s">
        <v>21</v>
      </c>
      <c r="BD31" s="280"/>
      <c r="BE31" s="280"/>
      <c r="BF31" s="280"/>
      <c r="BG31" s="280"/>
      <c r="BH31" s="280"/>
      <c r="BI31" s="280"/>
      <c r="BJ31" s="280"/>
      <c r="BK31" s="318" t="s">
        <v>20</v>
      </c>
      <c r="BL31" s="318"/>
      <c r="BM31" s="319"/>
    </row>
    <row r="32" spans="1:65" ht="12.75" customHeight="1" x14ac:dyDescent="0.25">
      <c r="B32" s="270"/>
      <c r="C32" s="270"/>
      <c r="D32" s="270"/>
      <c r="E32" s="270"/>
      <c r="F32" s="270"/>
      <c r="G32" s="270"/>
      <c r="H32" s="270"/>
      <c r="I32" s="270"/>
      <c r="J32" s="271"/>
      <c r="K32" s="271"/>
      <c r="L32" s="272"/>
      <c r="M32" s="273"/>
      <c r="N32" s="273"/>
      <c r="O32" s="273"/>
      <c r="P32" s="273"/>
      <c r="Q32" s="273"/>
      <c r="R32" s="273"/>
      <c r="S32" s="273"/>
      <c r="T32" s="274"/>
      <c r="U32" s="271"/>
      <c r="V32" s="271"/>
      <c r="W32" s="13"/>
      <c r="X32" s="13"/>
      <c r="Y32" s="256"/>
      <c r="Z32" s="257"/>
      <c r="AA32" s="13"/>
      <c r="AB32" s="13"/>
      <c r="AC32" s="13"/>
      <c r="AD32" s="256"/>
      <c r="AE32" s="269"/>
      <c r="AF32" s="269"/>
      <c r="AG32" s="257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C32" s="320"/>
      <c r="BD32" s="321"/>
      <c r="BE32" s="321"/>
      <c r="BF32" s="321"/>
      <c r="BG32" s="321"/>
      <c r="BH32" s="321"/>
      <c r="BI32" s="321"/>
      <c r="BJ32" s="321"/>
      <c r="BK32" s="322" t="s">
        <v>19</v>
      </c>
      <c r="BL32" s="322"/>
      <c r="BM32" s="323"/>
    </row>
    <row r="33" spans="2:65" ht="12.75" customHeight="1" x14ac:dyDescent="0.25">
      <c r="B33" s="270"/>
      <c r="C33" s="270"/>
      <c r="D33" s="270"/>
      <c r="E33" s="270"/>
      <c r="F33" s="270"/>
      <c r="G33" s="270"/>
      <c r="H33" s="270"/>
      <c r="I33" s="270"/>
      <c r="J33" s="271"/>
      <c r="K33" s="271"/>
      <c r="L33" s="272"/>
      <c r="M33" s="273"/>
      <c r="N33" s="273"/>
      <c r="O33" s="273"/>
      <c r="P33" s="273"/>
      <c r="Q33" s="273"/>
      <c r="R33" s="273"/>
      <c r="S33" s="273"/>
      <c r="T33" s="274"/>
      <c r="U33" s="271"/>
      <c r="V33" s="271"/>
      <c r="W33" s="13"/>
      <c r="X33" s="13"/>
      <c r="Y33" s="256"/>
      <c r="Z33" s="257"/>
      <c r="AA33" s="13"/>
      <c r="AB33" s="13"/>
      <c r="AC33" s="13"/>
      <c r="AD33" s="256"/>
      <c r="AE33" s="269"/>
      <c r="AF33" s="269"/>
      <c r="AG33" s="257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C33" s="291" t="s">
        <v>18</v>
      </c>
      <c r="BD33" s="292"/>
      <c r="BE33" s="292"/>
      <c r="BF33" s="292"/>
      <c r="BG33" s="292"/>
      <c r="BH33" s="292"/>
      <c r="BI33" s="292"/>
      <c r="BJ33" s="292"/>
      <c r="BK33" s="292"/>
      <c r="BL33" s="292"/>
      <c r="BM33" s="293"/>
    </row>
    <row r="34" spans="2:65" ht="12.75" customHeight="1" x14ac:dyDescent="0.25">
      <c r="B34" s="270"/>
      <c r="C34" s="270"/>
      <c r="D34" s="270"/>
      <c r="E34" s="270"/>
      <c r="F34" s="270"/>
      <c r="G34" s="270"/>
      <c r="H34" s="270"/>
      <c r="I34" s="270"/>
      <c r="J34" s="271"/>
      <c r="K34" s="271"/>
      <c r="L34" s="272"/>
      <c r="M34" s="273"/>
      <c r="N34" s="273"/>
      <c r="O34" s="273"/>
      <c r="P34" s="273"/>
      <c r="Q34" s="273"/>
      <c r="R34" s="273"/>
      <c r="S34" s="273"/>
      <c r="T34" s="274"/>
      <c r="U34" s="271"/>
      <c r="V34" s="271"/>
      <c r="W34" s="294" t="s">
        <v>17</v>
      </c>
      <c r="X34" s="294"/>
      <c r="Y34" s="294"/>
      <c r="Z34" s="294"/>
      <c r="AA34" s="294"/>
      <c r="AB34" s="294"/>
      <c r="AC34" s="294"/>
      <c r="AD34" s="294"/>
      <c r="AE34" s="294"/>
      <c r="AF34" s="294"/>
      <c r="AG34" s="29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C34" s="291" t="s">
        <v>16</v>
      </c>
      <c r="BD34" s="292"/>
      <c r="BE34" s="292"/>
      <c r="BF34" s="292"/>
      <c r="BG34" s="292"/>
      <c r="BH34" s="292"/>
      <c r="BI34" s="292"/>
      <c r="BJ34" s="292"/>
      <c r="BK34" s="292"/>
      <c r="BL34" s="292"/>
      <c r="BM34" s="293"/>
    </row>
    <row r="35" spans="2:65" ht="12.75" customHeight="1" thickBot="1" x14ac:dyDescent="0.3">
      <c r="B35" s="300"/>
      <c r="C35" s="300"/>
      <c r="D35" s="300"/>
      <c r="E35" s="300"/>
      <c r="F35" s="300"/>
      <c r="G35" s="300"/>
      <c r="H35" s="300"/>
      <c r="I35" s="300"/>
      <c r="J35" s="301"/>
      <c r="K35" s="301"/>
      <c r="L35" s="314"/>
      <c r="M35" s="315"/>
      <c r="N35" s="315"/>
      <c r="O35" s="315"/>
      <c r="P35" s="315"/>
      <c r="Q35" s="315"/>
      <c r="R35" s="315"/>
      <c r="S35" s="315"/>
      <c r="T35" s="316"/>
      <c r="U35" s="301"/>
      <c r="V35" s="301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7"/>
      <c r="AI35" s="317" t="s">
        <v>15</v>
      </c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9"/>
    </row>
    <row r="36" spans="2:65" ht="13.5" customHeight="1" thickBot="1" x14ac:dyDescent="0.3">
      <c r="B36" s="312" t="s">
        <v>14</v>
      </c>
      <c r="C36" s="313"/>
      <c r="D36" s="309"/>
      <c r="E36" s="310"/>
      <c r="F36" s="310"/>
      <c r="G36" s="310"/>
      <c r="H36" s="310"/>
      <c r="I36" s="311"/>
      <c r="J36" s="305"/>
      <c r="K36" s="306"/>
      <c r="L36" s="307" t="s">
        <v>14</v>
      </c>
      <c r="M36" s="308"/>
      <c r="N36" s="309"/>
      <c r="O36" s="310"/>
      <c r="P36" s="310"/>
      <c r="Q36" s="310"/>
      <c r="R36" s="310"/>
      <c r="S36" s="310"/>
      <c r="T36" s="311"/>
      <c r="U36" s="305"/>
      <c r="V36" s="30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7"/>
      <c r="AI36" s="324" t="s">
        <v>13</v>
      </c>
      <c r="AJ36" s="325"/>
      <c r="AK36" s="325"/>
      <c r="AL36" s="325"/>
      <c r="AM36" s="325"/>
      <c r="AN36" s="326"/>
      <c r="AO36" s="12"/>
      <c r="AP36" s="12"/>
      <c r="AQ36" s="12"/>
      <c r="AR36" s="12"/>
      <c r="AS36" s="12"/>
      <c r="AT36" s="12"/>
      <c r="AU36" s="11"/>
      <c r="AV36" s="279" t="s">
        <v>12</v>
      </c>
      <c r="AW36" s="280"/>
      <c r="AX36" s="280"/>
      <c r="AY36" s="280"/>
      <c r="AZ36" s="280"/>
      <c r="BA36" s="281"/>
      <c r="BB36" s="8"/>
      <c r="BC36" s="7"/>
      <c r="BD36" s="7"/>
      <c r="BE36" s="7"/>
      <c r="BF36" s="7"/>
      <c r="BG36" s="6"/>
      <c r="BH36" s="8"/>
      <c r="BI36" s="7"/>
      <c r="BJ36" s="7"/>
      <c r="BK36" s="7"/>
      <c r="BL36" s="7"/>
      <c r="BM36" s="6"/>
    </row>
    <row r="37" spans="2:65" ht="13.5" customHeight="1" thickBot="1" x14ac:dyDescent="0.3">
      <c r="B37" s="312" t="s">
        <v>14</v>
      </c>
      <c r="C37" s="313"/>
      <c r="D37" s="309"/>
      <c r="E37" s="310"/>
      <c r="F37" s="310"/>
      <c r="G37" s="310"/>
      <c r="H37" s="310"/>
      <c r="I37" s="311"/>
      <c r="J37" s="305"/>
      <c r="K37" s="306"/>
      <c r="L37" s="307" t="s">
        <v>14</v>
      </c>
      <c r="M37" s="308"/>
      <c r="N37" s="309"/>
      <c r="O37" s="310"/>
      <c r="P37" s="310"/>
      <c r="Q37" s="310"/>
      <c r="R37" s="310"/>
      <c r="S37" s="310"/>
      <c r="T37" s="311"/>
      <c r="U37" s="305"/>
      <c r="V37" s="30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7"/>
      <c r="AI37" s="327"/>
      <c r="AJ37" s="328"/>
      <c r="AK37" s="328"/>
      <c r="AL37" s="328"/>
      <c r="AM37" s="328"/>
      <c r="AN37" s="329"/>
      <c r="AO37" s="3"/>
      <c r="AP37" s="3"/>
      <c r="AQ37" s="3"/>
      <c r="AR37" s="3"/>
      <c r="AS37" s="3"/>
      <c r="AT37" s="3"/>
      <c r="AU37" s="2"/>
      <c r="AV37" s="279" t="s">
        <v>9</v>
      </c>
      <c r="AW37" s="280"/>
      <c r="AX37" s="280"/>
      <c r="AY37" s="280"/>
      <c r="AZ37" s="280"/>
      <c r="BA37" s="281"/>
      <c r="BB37" s="8"/>
      <c r="BC37" s="7"/>
      <c r="BD37" s="7"/>
      <c r="BE37" s="7"/>
      <c r="BF37" s="7"/>
      <c r="BG37" s="6"/>
      <c r="BH37" s="8"/>
      <c r="BI37" s="7"/>
      <c r="BJ37" s="7"/>
      <c r="BK37" s="7"/>
      <c r="BL37" s="7"/>
      <c r="BM37" s="6"/>
    </row>
    <row r="38" spans="2:65" ht="13.5" customHeight="1" x14ac:dyDescent="0.25">
      <c r="B38" s="302" t="s">
        <v>11</v>
      </c>
      <c r="C38" s="303"/>
      <c r="D38" s="303"/>
      <c r="E38" s="303"/>
      <c r="F38" s="303"/>
      <c r="G38" s="303"/>
      <c r="H38" s="303"/>
      <c r="I38" s="303"/>
      <c r="J38" s="303"/>
      <c r="K38" s="304"/>
      <c r="L38" s="302" t="s">
        <v>10</v>
      </c>
      <c r="M38" s="303"/>
      <c r="N38" s="303"/>
      <c r="O38" s="303"/>
      <c r="P38" s="303"/>
      <c r="Q38" s="303"/>
      <c r="R38" s="303"/>
      <c r="S38" s="303"/>
      <c r="T38" s="303"/>
      <c r="U38" s="303"/>
      <c r="V38" s="304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I38" s="324" t="s">
        <v>6</v>
      </c>
      <c r="AJ38" s="325"/>
      <c r="AK38" s="325"/>
      <c r="AL38" s="325"/>
      <c r="AM38" s="325"/>
      <c r="AN38" s="326"/>
      <c r="AO38" s="10"/>
      <c r="AP38" s="10"/>
      <c r="AQ38" s="10"/>
      <c r="AR38" s="10"/>
      <c r="AS38" s="10"/>
      <c r="AT38" s="10"/>
      <c r="AU38" s="9"/>
      <c r="AV38" s="279" t="s">
        <v>5</v>
      </c>
      <c r="AW38" s="280"/>
      <c r="AX38" s="280"/>
      <c r="AY38" s="280"/>
      <c r="AZ38" s="280"/>
      <c r="BA38" s="281"/>
      <c r="BB38" s="8"/>
      <c r="BC38" s="7"/>
      <c r="BD38" s="7"/>
      <c r="BE38" s="7"/>
      <c r="BF38" s="7"/>
      <c r="BG38" s="6"/>
      <c r="BH38" s="8"/>
      <c r="BI38" s="7"/>
      <c r="BJ38" s="7"/>
      <c r="BK38" s="7"/>
      <c r="BL38" s="7"/>
      <c r="BM38" s="6"/>
    </row>
    <row r="39" spans="2:65" ht="13.5" customHeight="1" x14ac:dyDescent="0.25">
      <c r="B39" s="270" t="s">
        <v>8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 t="s">
        <v>7</v>
      </c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7"/>
      <c r="AI39" s="327"/>
      <c r="AJ39" s="328"/>
      <c r="AK39" s="328"/>
      <c r="AL39" s="328"/>
      <c r="AM39" s="328"/>
      <c r="AN39" s="329"/>
      <c r="AO39" s="3"/>
      <c r="AP39" s="3"/>
      <c r="AQ39" s="3"/>
      <c r="AR39" s="3"/>
      <c r="AS39" s="3"/>
      <c r="AT39" s="3"/>
      <c r="AU39" s="2"/>
      <c r="AV39" s="279" t="s">
        <v>2</v>
      </c>
      <c r="AW39" s="280"/>
      <c r="AX39" s="280"/>
      <c r="AY39" s="280"/>
      <c r="AZ39" s="280"/>
      <c r="BA39" s="281"/>
      <c r="BB39" s="4"/>
      <c r="BC39" s="3"/>
      <c r="BD39" s="3"/>
      <c r="BE39" s="3"/>
      <c r="BF39" s="3"/>
      <c r="BG39" s="2"/>
      <c r="BH39" s="4"/>
      <c r="BI39" s="3"/>
      <c r="BJ39" s="3"/>
      <c r="BK39" s="3"/>
      <c r="BL39" s="3"/>
      <c r="BM39" s="2"/>
    </row>
    <row r="40" spans="2:65" ht="13.5" customHeight="1" x14ac:dyDescent="0.25">
      <c r="B40" s="270" t="s">
        <v>4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 t="s">
        <v>3</v>
      </c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9"/>
      <c r="AH40" s="5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5"/>
    </row>
  </sheetData>
  <mergeCells count="399">
    <mergeCell ref="BJ1:BM1"/>
    <mergeCell ref="AR2:AW3"/>
    <mergeCell ref="AY2:BD3"/>
    <mergeCell ref="BJ2:BM4"/>
    <mergeCell ref="P3:W3"/>
    <mergeCell ref="X3:AA3"/>
    <mergeCell ref="AB3:AJ3"/>
    <mergeCell ref="AC4:AE4"/>
    <mergeCell ref="AO6:AT6"/>
    <mergeCell ref="AU6:AZ6"/>
    <mergeCell ref="BB6:BG6"/>
    <mergeCell ref="BH6:BM6"/>
    <mergeCell ref="P4:S4"/>
    <mergeCell ref="B7:G7"/>
    <mergeCell ref="H7:M7"/>
    <mergeCell ref="O7:T7"/>
    <mergeCell ref="U7:Z7"/>
    <mergeCell ref="AB7:AG7"/>
    <mergeCell ref="AH7:AM7"/>
    <mergeCell ref="B6:G6"/>
    <mergeCell ref="H6:M6"/>
    <mergeCell ref="O6:T6"/>
    <mergeCell ref="U6:Z6"/>
    <mergeCell ref="AB6:AG6"/>
    <mergeCell ref="AH6:AM6"/>
    <mergeCell ref="AO7:AT7"/>
    <mergeCell ref="AU7:AZ7"/>
    <mergeCell ref="BB7:BG7"/>
    <mergeCell ref="BH7:BM7"/>
    <mergeCell ref="A8:A19"/>
    <mergeCell ref="B8:B9"/>
    <mergeCell ref="D8:E8"/>
    <mergeCell ref="F8:F19"/>
    <mergeCell ref="G8:G19"/>
    <mergeCell ref="H8:H9"/>
    <mergeCell ref="BL8:BL19"/>
    <mergeCell ref="BM8:BM19"/>
    <mergeCell ref="D9:E9"/>
    <mergeCell ref="J9:K9"/>
    <mergeCell ref="Q9:R9"/>
    <mergeCell ref="W9:X9"/>
    <mergeCell ref="AD9:AE9"/>
    <mergeCell ref="AW8:AX8"/>
    <mergeCell ref="AY8:AY19"/>
    <mergeCell ref="AZ8:AZ19"/>
    <mergeCell ref="BB8:BB9"/>
    <mergeCell ref="BD8:BE8"/>
    <mergeCell ref="BF8:BF19"/>
    <mergeCell ref="AW9:AX9"/>
    <mergeCell ref="BD9:BE9"/>
    <mergeCell ref="AW10:AX10"/>
    <mergeCell ref="BB10:BB11"/>
    <mergeCell ref="AM8:AM19"/>
    <mergeCell ref="AO8:AO9"/>
    <mergeCell ref="AQ8:AR8"/>
    <mergeCell ref="AS8:AS19"/>
    <mergeCell ref="AT8:AT19"/>
    <mergeCell ref="AU8:AU9"/>
    <mergeCell ref="AQ9:AR9"/>
    <mergeCell ref="BD10:BE10"/>
    <mergeCell ref="BD11:BE11"/>
    <mergeCell ref="BD14:BE14"/>
    <mergeCell ref="AW18:AX18"/>
    <mergeCell ref="BB18:BB19"/>
    <mergeCell ref="BD18:BE18"/>
    <mergeCell ref="AW19:AX19"/>
    <mergeCell ref="BD19:BE19"/>
    <mergeCell ref="BJ9:BK9"/>
    <mergeCell ref="B10:B11"/>
    <mergeCell ref="D10:E10"/>
    <mergeCell ref="H10:H11"/>
    <mergeCell ref="J10:K10"/>
    <mergeCell ref="O10:O11"/>
    <mergeCell ref="Q10:R10"/>
    <mergeCell ref="U10:U11"/>
    <mergeCell ref="W10:X10"/>
    <mergeCell ref="AB10:AB11"/>
    <mergeCell ref="BG8:BG19"/>
    <mergeCell ref="BH8:BH9"/>
    <mergeCell ref="BJ8:BK8"/>
    <mergeCell ref="AO10:AO11"/>
    <mergeCell ref="AQ10:AR10"/>
    <mergeCell ref="AU10:AU11"/>
    <mergeCell ref="AD8:AE8"/>
    <mergeCell ref="AF8:AF19"/>
    <mergeCell ref="AG8:AG19"/>
    <mergeCell ref="AH8:AH9"/>
    <mergeCell ref="AJ8:AK8"/>
    <mergeCell ref="AL8:AL19"/>
    <mergeCell ref="AJ9:AK9"/>
    <mergeCell ref="AD10:AE10"/>
    <mergeCell ref="BH10:BH11"/>
    <mergeCell ref="BJ10:BK10"/>
    <mergeCell ref="D11:E11"/>
    <mergeCell ref="J11:K11"/>
    <mergeCell ref="Q11:R11"/>
    <mergeCell ref="W11:X11"/>
    <mergeCell ref="AD11:AE11"/>
    <mergeCell ref="AJ11:AK11"/>
    <mergeCell ref="AQ11:AR11"/>
    <mergeCell ref="AH10:AH11"/>
    <mergeCell ref="AJ10:AK10"/>
    <mergeCell ref="T8:T19"/>
    <mergeCell ref="U8:U9"/>
    <mergeCell ref="W8:X8"/>
    <mergeCell ref="Y8:Y19"/>
    <mergeCell ref="Z8:Z19"/>
    <mergeCell ref="AB8:AB9"/>
    <mergeCell ref="W12:X12"/>
    <mergeCell ref="AB12:AB13"/>
    <mergeCell ref="W14:X14"/>
    <mergeCell ref="AB14:AB15"/>
    <mergeCell ref="J8:K8"/>
    <mergeCell ref="L8:L19"/>
    <mergeCell ref="AW11:AX11"/>
    <mergeCell ref="BJ11:BK11"/>
    <mergeCell ref="B12:B13"/>
    <mergeCell ref="D12:E12"/>
    <mergeCell ref="H12:H13"/>
    <mergeCell ref="J12:K12"/>
    <mergeCell ref="O12:O13"/>
    <mergeCell ref="Q12:R12"/>
    <mergeCell ref="U12:U13"/>
    <mergeCell ref="M8:M19"/>
    <mergeCell ref="O8:O9"/>
    <mergeCell ref="Q8:R8"/>
    <mergeCell ref="S8:S19"/>
    <mergeCell ref="AW12:AX12"/>
    <mergeCell ref="BB12:BB13"/>
    <mergeCell ref="BD12:BE12"/>
    <mergeCell ref="BH12:BH13"/>
    <mergeCell ref="BJ12:BK12"/>
    <mergeCell ref="D13:E13"/>
    <mergeCell ref="J13:K13"/>
    <mergeCell ref="Q13:R13"/>
    <mergeCell ref="W13:X13"/>
    <mergeCell ref="AD13:AE13"/>
    <mergeCell ref="AD12:AE12"/>
    <mergeCell ref="AH12:AH13"/>
    <mergeCell ref="AJ12:AK12"/>
    <mergeCell ref="AO12:AO13"/>
    <mergeCell ref="AQ12:AR12"/>
    <mergeCell ref="AU12:AU13"/>
    <mergeCell ref="AJ13:AK13"/>
    <mergeCell ref="AQ13:AR13"/>
    <mergeCell ref="AW13:AX13"/>
    <mergeCell ref="BD13:BE13"/>
    <mergeCell ref="BJ13:BK13"/>
    <mergeCell ref="B14:B15"/>
    <mergeCell ref="D14:E14"/>
    <mergeCell ref="H14:H15"/>
    <mergeCell ref="J14:K14"/>
    <mergeCell ref="O14:O15"/>
    <mergeCell ref="Q14:R14"/>
    <mergeCell ref="U14:U15"/>
    <mergeCell ref="AW14:AX14"/>
    <mergeCell ref="BB14:BB15"/>
    <mergeCell ref="BH14:BH15"/>
    <mergeCell ref="BJ14:BK14"/>
    <mergeCell ref="D15:E15"/>
    <mergeCell ref="J15:K15"/>
    <mergeCell ref="Q15:R15"/>
    <mergeCell ref="W15:X15"/>
    <mergeCell ref="AD15:AE15"/>
    <mergeCell ref="AD14:AE14"/>
    <mergeCell ref="AH14:AH15"/>
    <mergeCell ref="AJ14:AK14"/>
    <mergeCell ref="AO14:AO15"/>
    <mergeCell ref="AQ14:AR14"/>
    <mergeCell ref="AU14:AU15"/>
    <mergeCell ref="AJ15:AK15"/>
    <mergeCell ref="AQ15:AR15"/>
    <mergeCell ref="AW15:AX15"/>
    <mergeCell ref="BD15:BE15"/>
    <mergeCell ref="BJ15:BK15"/>
    <mergeCell ref="Q16:R16"/>
    <mergeCell ref="U16:U17"/>
    <mergeCell ref="BJ16:BK16"/>
    <mergeCell ref="D17:E17"/>
    <mergeCell ref="J17:K17"/>
    <mergeCell ref="Q17:R17"/>
    <mergeCell ref="W17:X17"/>
    <mergeCell ref="AD17:AE17"/>
    <mergeCell ref="AJ17:AK17"/>
    <mergeCell ref="AQ17:AR17"/>
    <mergeCell ref="AW17:AX17"/>
    <mergeCell ref="BD17:BE17"/>
    <mergeCell ref="AQ16:AR16"/>
    <mergeCell ref="AU16:AU17"/>
    <mergeCell ref="AW16:AX16"/>
    <mergeCell ref="BB16:BB17"/>
    <mergeCell ref="BD16:BE16"/>
    <mergeCell ref="BH16:BH17"/>
    <mergeCell ref="W16:X16"/>
    <mergeCell ref="BJ17:BK17"/>
    <mergeCell ref="B16:B17"/>
    <mergeCell ref="D16:E16"/>
    <mergeCell ref="H16:H17"/>
    <mergeCell ref="J16:K16"/>
    <mergeCell ref="O16:O17"/>
    <mergeCell ref="AD18:AE18"/>
    <mergeCell ref="AH18:AH19"/>
    <mergeCell ref="AJ18:AK18"/>
    <mergeCell ref="AO18:AO19"/>
    <mergeCell ref="AJ19:AK19"/>
    <mergeCell ref="AB16:AB17"/>
    <mergeCell ref="AD16:AE16"/>
    <mergeCell ref="AH16:AH17"/>
    <mergeCell ref="AJ16:AK16"/>
    <mergeCell ref="AO16:AO17"/>
    <mergeCell ref="B18:B19"/>
    <mergeCell ref="D18:E18"/>
    <mergeCell ref="H18:H19"/>
    <mergeCell ref="J18:K18"/>
    <mergeCell ref="O18:O19"/>
    <mergeCell ref="Q18:R18"/>
    <mergeCell ref="U18:U19"/>
    <mergeCell ref="W18:X18"/>
    <mergeCell ref="AB18:AB19"/>
    <mergeCell ref="BJ19:BK19"/>
    <mergeCell ref="B20:C20"/>
    <mergeCell ref="D20:E20"/>
    <mergeCell ref="F20:G20"/>
    <mergeCell ref="H20:I20"/>
    <mergeCell ref="J20:K20"/>
    <mergeCell ref="L20:M20"/>
    <mergeCell ref="O20:P20"/>
    <mergeCell ref="BD20:BE20"/>
    <mergeCell ref="BF20:BG20"/>
    <mergeCell ref="BH20:BI20"/>
    <mergeCell ref="BJ20:BK20"/>
    <mergeCell ref="AD19:AE19"/>
    <mergeCell ref="BH18:BH19"/>
    <mergeCell ref="BJ18:BK18"/>
    <mergeCell ref="D19:E19"/>
    <mergeCell ref="J19:K19"/>
    <mergeCell ref="Q19:R19"/>
    <mergeCell ref="W19:X19"/>
    <mergeCell ref="AQ18:AR18"/>
    <mergeCell ref="AU18:AU19"/>
    <mergeCell ref="AQ19:AR19"/>
    <mergeCell ref="BL20:BM20"/>
    <mergeCell ref="B22:E22"/>
    <mergeCell ref="F22:K22"/>
    <mergeCell ref="L22:P22"/>
    <mergeCell ref="Q22:V22"/>
    <mergeCell ref="AQ20:AR20"/>
    <mergeCell ref="AS20:AT20"/>
    <mergeCell ref="AU20:AV20"/>
    <mergeCell ref="AW20:AX20"/>
    <mergeCell ref="AY20:AZ20"/>
    <mergeCell ref="BB20:BC20"/>
    <mergeCell ref="AD20:AE20"/>
    <mergeCell ref="AF20:AG20"/>
    <mergeCell ref="AH20:AI20"/>
    <mergeCell ref="AJ20:AK20"/>
    <mergeCell ref="AL20:AM20"/>
    <mergeCell ref="AO20:AP20"/>
    <mergeCell ref="Q20:R20"/>
    <mergeCell ref="S20:T20"/>
    <mergeCell ref="U20:V20"/>
    <mergeCell ref="W20:X20"/>
    <mergeCell ref="Y20:Z20"/>
    <mergeCell ref="AB20:AC20"/>
    <mergeCell ref="AI23:BA23"/>
    <mergeCell ref="BC23:BM23"/>
    <mergeCell ref="B24:I24"/>
    <mergeCell ref="J24:K24"/>
    <mergeCell ref="L24:T24"/>
    <mergeCell ref="U24:V24"/>
    <mergeCell ref="Y24:Z24"/>
    <mergeCell ref="AD24:AG24"/>
    <mergeCell ref="AI24:BA24"/>
    <mergeCell ref="BC24:BE24"/>
    <mergeCell ref="B23:I23"/>
    <mergeCell ref="J23:K23"/>
    <mergeCell ref="L23:T23"/>
    <mergeCell ref="U23:V23"/>
    <mergeCell ref="Y23:Z23"/>
    <mergeCell ref="AD23:AG23"/>
    <mergeCell ref="BF24:BH24"/>
    <mergeCell ref="BI24:BJ24"/>
    <mergeCell ref="BK24:BM24"/>
    <mergeCell ref="B25:I25"/>
    <mergeCell ref="J25:K25"/>
    <mergeCell ref="L25:T25"/>
    <mergeCell ref="U25:V25"/>
    <mergeCell ref="Y25:Z25"/>
    <mergeCell ref="AD25:AG25"/>
    <mergeCell ref="AI25:BA25"/>
    <mergeCell ref="BC25:BE25"/>
    <mergeCell ref="B26:I26"/>
    <mergeCell ref="J26:K26"/>
    <mergeCell ref="L26:T26"/>
    <mergeCell ref="U26:V26"/>
    <mergeCell ref="Y26:Z26"/>
    <mergeCell ref="AD26:AG26"/>
    <mergeCell ref="AI26:BA26"/>
    <mergeCell ref="BC26:BE26"/>
    <mergeCell ref="AI27:BA27"/>
    <mergeCell ref="BC27:BE27"/>
    <mergeCell ref="B28:I28"/>
    <mergeCell ref="J28:K28"/>
    <mergeCell ref="L28:T28"/>
    <mergeCell ref="U28:V28"/>
    <mergeCell ref="Y28:Z28"/>
    <mergeCell ref="AD28:AG28"/>
    <mergeCell ref="AI28:BA28"/>
    <mergeCell ref="BC28:BE28"/>
    <mergeCell ref="B27:I27"/>
    <mergeCell ref="J27:K27"/>
    <mergeCell ref="L27:T27"/>
    <mergeCell ref="U27:V27"/>
    <mergeCell ref="Y27:Z27"/>
    <mergeCell ref="AD27:AG27"/>
    <mergeCell ref="BF28:BH28"/>
    <mergeCell ref="BI28:BJ28"/>
    <mergeCell ref="BK28:BM28"/>
    <mergeCell ref="B29:I29"/>
    <mergeCell ref="J29:K29"/>
    <mergeCell ref="L29:T29"/>
    <mergeCell ref="U29:V29"/>
    <mergeCell ref="Y29:Z29"/>
    <mergeCell ref="AD29:AG29"/>
    <mergeCell ref="AI29:BA29"/>
    <mergeCell ref="BC29:BE29"/>
    <mergeCell ref="BF29:BH29"/>
    <mergeCell ref="BI29:BJ29"/>
    <mergeCell ref="BK29:BM29"/>
    <mergeCell ref="B30:I30"/>
    <mergeCell ref="J30:K30"/>
    <mergeCell ref="L30:T30"/>
    <mergeCell ref="U30:V30"/>
    <mergeCell ref="Y30:Z30"/>
    <mergeCell ref="AD30:AG30"/>
    <mergeCell ref="AI30:BA30"/>
    <mergeCell ref="BC30:BE30"/>
    <mergeCell ref="B31:I31"/>
    <mergeCell ref="J31:K31"/>
    <mergeCell ref="L31:T31"/>
    <mergeCell ref="U31:V31"/>
    <mergeCell ref="Y31:Z31"/>
    <mergeCell ref="AD31:AG31"/>
    <mergeCell ref="AI31:BA31"/>
    <mergeCell ref="BC31:BJ31"/>
    <mergeCell ref="BK31:BM31"/>
    <mergeCell ref="B32:I32"/>
    <mergeCell ref="J32:K32"/>
    <mergeCell ref="L32:T32"/>
    <mergeCell ref="U32:V32"/>
    <mergeCell ref="Y32:Z32"/>
    <mergeCell ref="AD32:AG32"/>
    <mergeCell ref="AI32:BA32"/>
    <mergeCell ref="BC32:BJ32"/>
    <mergeCell ref="BK32:BM32"/>
    <mergeCell ref="AI33:BA33"/>
    <mergeCell ref="BC33:BM33"/>
    <mergeCell ref="B34:I34"/>
    <mergeCell ref="J34:K34"/>
    <mergeCell ref="L34:T34"/>
    <mergeCell ref="U34:V34"/>
    <mergeCell ref="W34:AG40"/>
    <mergeCell ref="AI34:BA34"/>
    <mergeCell ref="BC34:BM34"/>
    <mergeCell ref="B35:I35"/>
    <mergeCell ref="B33:I33"/>
    <mergeCell ref="J33:K33"/>
    <mergeCell ref="L33:T33"/>
    <mergeCell ref="U33:V33"/>
    <mergeCell ref="Y33:Z33"/>
    <mergeCell ref="AD33:AG33"/>
    <mergeCell ref="J35:K35"/>
    <mergeCell ref="L35:T35"/>
    <mergeCell ref="U35:V35"/>
    <mergeCell ref="AI35:AU35"/>
    <mergeCell ref="B36:C36"/>
    <mergeCell ref="D36:I36"/>
    <mergeCell ref="J36:K36"/>
    <mergeCell ref="L36:M36"/>
    <mergeCell ref="N36:T36"/>
    <mergeCell ref="U36:V36"/>
    <mergeCell ref="AI36:AN37"/>
    <mergeCell ref="AV36:BA36"/>
    <mergeCell ref="B37:C37"/>
    <mergeCell ref="D37:I37"/>
    <mergeCell ref="J37:K37"/>
    <mergeCell ref="L37:M37"/>
    <mergeCell ref="N37:T37"/>
    <mergeCell ref="U37:V37"/>
    <mergeCell ref="AV37:BA37"/>
    <mergeCell ref="B40:K40"/>
    <mergeCell ref="L40:V40"/>
    <mergeCell ref="B38:K38"/>
    <mergeCell ref="L38:V38"/>
    <mergeCell ref="AI38:AN39"/>
    <mergeCell ref="AV38:BA38"/>
    <mergeCell ref="B39:K39"/>
    <mergeCell ref="L39:V39"/>
    <mergeCell ref="AV39:BA39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A1:BM40"/>
  <sheetViews>
    <sheetView workbookViewId="0">
      <selection activeCell="AY2" sqref="AY2:BD3"/>
    </sheetView>
  </sheetViews>
  <sheetFormatPr defaultColWidth="9.140625" defaultRowHeight="12.75" x14ac:dyDescent="0.2"/>
  <cols>
    <col min="1" max="1" width="1.7109375" style="1" customWidth="1"/>
    <col min="2" max="3" width="2.140625" style="1" customWidth="1"/>
    <col min="4" max="5" width="2.28515625" style="1" customWidth="1"/>
    <col min="6" max="7" width="1.5703125" style="1" customWidth="1"/>
    <col min="8" max="9" width="2.140625" style="1" customWidth="1"/>
    <col min="10" max="11" width="2.28515625" style="1" customWidth="1"/>
    <col min="12" max="13" width="1.5703125" style="1" customWidth="1"/>
    <col min="14" max="14" width="1.7109375" style="1" customWidth="1"/>
    <col min="15" max="16" width="2.140625" style="1" customWidth="1"/>
    <col min="17" max="18" width="2.28515625" style="1" customWidth="1"/>
    <col min="19" max="20" width="1.5703125" style="1" customWidth="1"/>
    <col min="21" max="22" width="2.140625" style="1" customWidth="1"/>
    <col min="23" max="24" width="2.28515625" style="1" customWidth="1"/>
    <col min="25" max="26" width="1.5703125" style="1" customWidth="1"/>
    <col min="27" max="27" width="2.140625" style="1" customWidth="1"/>
    <col min="28" max="28" width="2.42578125" style="1" customWidth="1"/>
    <col min="29" max="29" width="2.140625" style="1" customWidth="1"/>
    <col min="30" max="31" width="2.28515625" style="1" customWidth="1"/>
    <col min="32" max="33" width="1.5703125" style="1" customWidth="1"/>
    <col min="34" max="35" width="2.140625" style="1" customWidth="1"/>
    <col min="36" max="37" width="2.28515625" style="1" customWidth="1"/>
    <col min="38" max="39" width="1.5703125" style="1" customWidth="1"/>
    <col min="40" max="40" width="1.7109375" style="1" customWidth="1"/>
    <col min="41" max="42" width="2.140625" style="1" customWidth="1"/>
    <col min="43" max="44" width="2.28515625" style="1" customWidth="1"/>
    <col min="45" max="46" width="1.5703125" style="1" customWidth="1"/>
    <col min="47" max="48" width="2.140625" style="1" customWidth="1"/>
    <col min="49" max="50" width="2.28515625" style="1" customWidth="1"/>
    <col min="51" max="52" width="1.5703125" style="1" customWidth="1"/>
    <col min="53" max="53" width="1.7109375" style="1" customWidth="1"/>
    <col min="54" max="55" width="2.140625" style="1" customWidth="1"/>
    <col min="56" max="57" width="2.28515625" style="1" customWidth="1"/>
    <col min="58" max="59" width="1.5703125" style="1" customWidth="1"/>
    <col min="60" max="61" width="2.140625" style="1" customWidth="1"/>
    <col min="62" max="62" width="3.140625" style="1" customWidth="1"/>
    <col min="63" max="63" width="1.42578125" style="1" customWidth="1"/>
    <col min="64" max="65" width="1.5703125" style="1" customWidth="1"/>
    <col min="66" max="16384" width="9.140625" style="1"/>
  </cols>
  <sheetData>
    <row r="1" spans="1:65" ht="15.75" x14ac:dyDescent="0.25">
      <c r="A1" s="10"/>
      <c r="C1" s="10"/>
      <c r="D1" s="10"/>
      <c r="E1" s="10"/>
      <c r="F1" s="10"/>
      <c r="G1" s="10"/>
      <c r="H1" s="10"/>
      <c r="I1" s="10"/>
      <c r="J1" s="10"/>
      <c r="K1" s="30" t="s">
        <v>62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9"/>
      <c r="AL1" s="29"/>
      <c r="AM1" s="12" t="s">
        <v>61</v>
      </c>
      <c r="AN1" s="12"/>
      <c r="AO1" s="12"/>
      <c r="AP1" s="12"/>
      <c r="AQ1" s="12"/>
      <c r="AR1" s="12"/>
      <c r="AS1" s="12"/>
      <c r="AT1" s="12"/>
      <c r="AU1" s="12"/>
      <c r="AV1" s="12" t="s">
        <v>60</v>
      </c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234" t="s">
        <v>59</v>
      </c>
      <c r="BK1" s="235"/>
      <c r="BL1" s="235"/>
      <c r="BM1" s="236"/>
    </row>
    <row r="2" spans="1:65" ht="13.15" customHeight="1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28"/>
      <c r="AM2" s="10" t="s">
        <v>58</v>
      </c>
      <c r="AN2" s="10"/>
      <c r="AO2" s="10"/>
      <c r="AP2" s="10"/>
      <c r="AR2" s="248" t="str">
        <f>+zadání!O3</f>
        <v>U16</v>
      </c>
      <c r="AS2" s="248"/>
      <c r="AT2" s="248"/>
      <c r="AU2" s="248"/>
      <c r="AV2" s="248"/>
      <c r="AW2" s="248"/>
      <c r="AX2" s="26"/>
      <c r="AY2" s="249" t="str">
        <f>CONCATENATE(zadání!Q3,". kolo",_xlfn.UNICHAR(10),zadání!S3,". liga")</f>
        <v>1. kolo
2. liga</v>
      </c>
      <c r="AZ2" s="250"/>
      <c r="BA2" s="250"/>
      <c r="BB2" s="250"/>
      <c r="BC2" s="250"/>
      <c r="BD2" s="250"/>
      <c r="BE2" s="26"/>
      <c r="BF2" s="26"/>
      <c r="BG2" s="26"/>
      <c r="BH2" s="26"/>
      <c r="BI2" s="26"/>
      <c r="BJ2" s="237">
        <v>8</v>
      </c>
      <c r="BK2" s="238"/>
      <c r="BL2" s="238"/>
      <c r="BM2" s="239"/>
    </row>
    <row r="3" spans="1:65" ht="13.5" x14ac:dyDescent="0.25">
      <c r="A3" s="10"/>
      <c r="C3" s="10"/>
      <c r="D3" s="10"/>
      <c r="E3" s="10"/>
      <c r="F3" s="10"/>
      <c r="G3" s="10"/>
      <c r="H3" s="10"/>
      <c r="I3" s="10"/>
      <c r="J3" s="10"/>
      <c r="K3" s="10" t="s">
        <v>57</v>
      </c>
      <c r="L3" s="10"/>
      <c r="M3" s="10"/>
      <c r="N3" s="10"/>
      <c r="O3" s="3"/>
      <c r="P3" s="246" t="str">
        <f>+zadání!C10</f>
        <v>Kometa E</v>
      </c>
      <c r="Q3" s="246"/>
      <c r="R3" s="246"/>
      <c r="S3" s="246"/>
      <c r="T3" s="246"/>
      <c r="U3" s="246"/>
      <c r="V3" s="246"/>
      <c r="W3" s="246"/>
      <c r="X3" s="247" t="s">
        <v>56</v>
      </c>
      <c r="Y3" s="247"/>
      <c r="Z3" s="247"/>
      <c r="AA3" s="247"/>
      <c r="AB3" s="246" t="str">
        <f>+zadání!F10</f>
        <v>Lvi B</v>
      </c>
      <c r="AC3" s="246"/>
      <c r="AD3" s="246"/>
      <c r="AE3" s="246"/>
      <c r="AF3" s="246"/>
      <c r="AG3" s="246"/>
      <c r="AH3" s="246"/>
      <c r="AI3" s="246"/>
      <c r="AJ3" s="246"/>
      <c r="AK3" s="10"/>
      <c r="AL3" s="27"/>
      <c r="AM3" s="10"/>
      <c r="AN3" s="10"/>
      <c r="AO3" s="10"/>
      <c r="AP3" s="10"/>
      <c r="AR3" s="248"/>
      <c r="AS3" s="248"/>
      <c r="AT3" s="248"/>
      <c r="AU3" s="248"/>
      <c r="AV3" s="248"/>
      <c r="AW3" s="248"/>
      <c r="AX3" s="26"/>
      <c r="AY3" s="250"/>
      <c r="AZ3" s="250"/>
      <c r="BA3" s="250"/>
      <c r="BB3" s="250"/>
      <c r="BC3" s="250"/>
      <c r="BD3" s="250"/>
      <c r="BE3" s="26"/>
      <c r="BF3" s="26"/>
      <c r="BG3" s="26"/>
      <c r="BH3" s="26"/>
      <c r="BI3" s="26"/>
      <c r="BJ3" s="240"/>
      <c r="BK3" s="241"/>
      <c r="BL3" s="241"/>
      <c r="BM3" s="242"/>
    </row>
    <row r="4" spans="1:65" ht="13.5" x14ac:dyDescent="0.25">
      <c r="B4" s="10"/>
      <c r="C4" s="10"/>
      <c r="D4" s="10"/>
      <c r="E4" s="10"/>
      <c r="F4" s="10"/>
      <c r="G4" s="10"/>
      <c r="H4" s="10"/>
      <c r="I4" s="10"/>
      <c r="J4" s="10"/>
      <c r="K4" s="25" t="s">
        <v>55</v>
      </c>
      <c r="L4" s="25"/>
      <c r="M4" s="25"/>
      <c r="N4" s="25"/>
      <c r="O4" s="25"/>
      <c r="P4" s="251">
        <f>+zadání!M3</f>
        <v>45200</v>
      </c>
      <c r="Q4" s="251"/>
      <c r="R4" s="251"/>
      <c r="S4" s="251"/>
      <c r="T4" s="25"/>
      <c r="U4" s="25"/>
      <c r="V4" s="25"/>
      <c r="W4" s="25"/>
      <c r="X4" s="25"/>
      <c r="Y4" s="25"/>
      <c r="Z4" s="25"/>
      <c r="AA4" s="25"/>
      <c r="AB4" s="25" t="s">
        <v>54</v>
      </c>
      <c r="AC4" s="232"/>
      <c r="AD4" s="233"/>
      <c r="AE4" s="233"/>
      <c r="AF4" s="25"/>
      <c r="AG4" s="25"/>
      <c r="AH4" s="25" t="s">
        <v>53</v>
      </c>
      <c r="AI4" s="25"/>
      <c r="AJ4" s="25"/>
      <c r="AK4" s="10"/>
      <c r="AL4" s="4"/>
      <c r="AM4" s="3" t="s">
        <v>52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43"/>
      <c r="BK4" s="244"/>
      <c r="BL4" s="244"/>
      <c r="BM4" s="245"/>
    </row>
    <row r="5" spans="1:65" s="23" customFormat="1" ht="10.5" customHeight="1" x14ac:dyDescent="0.25">
      <c r="B5" s="23" t="s">
        <v>27</v>
      </c>
      <c r="O5" s="23" t="s">
        <v>26</v>
      </c>
      <c r="AB5" s="23" t="s">
        <v>25</v>
      </c>
      <c r="AO5" s="23" t="s">
        <v>24</v>
      </c>
      <c r="BB5" s="23" t="s">
        <v>23</v>
      </c>
      <c r="BM5" s="24"/>
    </row>
    <row r="6" spans="1:65" ht="10.35" customHeight="1" x14ac:dyDescent="0.2">
      <c r="B6" s="229" t="s">
        <v>51</v>
      </c>
      <c r="C6" s="230"/>
      <c r="D6" s="230"/>
      <c r="E6" s="230"/>
      <c r="F6" s="230"/>
      <c r="G6" s="230"/>
      <c r="H6" s="230" t="s">
        <v>50</v>
      </c>
      <c r="I6" s="230"/>
      <c r="J6" s="230"/>
      <c r="K6" s="230"/>
      <c r="L6" s="230"/>
      <c r="M6" s="231"/>
      <c r="O6" s="229" t="s">
        <v>51</v>
      </c>
      <c r="P6" s="230"/>
      <c r="Q6" s="230"/>
      <c r="R6" s="230"/>
      <c r="S6" s="230"/>
      <c r="T6" s="230"/>
      <c r="U6" s="230" t="s">
        <v>50</v>
      </c>
      <c r="V6" s="230"/>
      <c r="W6" s="230"/>
      <c r="X6" s="230"/>
      <c r="Y6" s="230"/>
      <c r="Z6" s="231"/>
      <c r="AB6" s="229" t="s">
        <v>51</v>
      </c>
      <c r="AC6" s="230"/>
      <c r="AD6" s="230"/>
      <c r="AE6" s="230"/>
      <c r="AF6" s="230"/>
      <c r="AG6" s="230"/>
      <c r="AH6" s="230" t="s">
        <v>50</v>
      </c>
      <c r="AI6" s="230"/>
      <c r="AJ6" s="230"/>
      <c r="AK6" s="230"/>
      <c r="AL6" s="230"/>
      <c r="AM6" s="231"/>
      <c r="AO6" s="229" t="s">
        <v>51</v>
      </c>
      <c r="AP6" s="230"/>
      <c r="AQ6" s="230"/>
      <c r="AR6" s="230"/>
      <c r="AS6" s="230"/>
      <c r="AT6" s="230"/>
      <c r="AU6" s="230" t="s">
        <v>50</v>
      </c>
      <c r="AV6" s="230"/>
      <c r="AW6" s="230"/>
      <c r="AX6" s="230"/>
      <c r="AY6" s="230"/>
      <c r="AZ6" s="231"/>
      <c r="BB6" s="229" t="s">
        <v>51</v>
      </c>
      <c r="BC6" s="230"/>
      <c r="BD6" s="230"/>
      <c r="BE6" s="230"/>
      <c r="BF6" s="230"/>
      <c r="BG6" s="230"/>
      <c r="BH6" s="230" t="s">
        <v>50</v>
      </c>
      <c r="BI6" s="230"/>
      <c r="BJ6" s="230"/>
      <c r="BK6" s="230"/>
      <c r="BL6" s="230"/>
      <c r="BM6" s="231"/>
    </row>
    <row r="7" spans="1:65" ht="10.35" customHeight="1" x14ac:dyDescent="0.2">
      <c r="B7" s="229" t="s">
        <v>49</v>
      </c>
      <c r="C7" s="230"/>
      <c r="D7" s="230"/>
      <c r="E7" s="230"/>
      <c r="F7" s="230"/>
      <c r="G7" s="231"/>
      <c r="H7" s="229" t="s">
        <v>49</v>
      </c>
      <c r="I7" s="230"/>
      <c r="J7" s="230"/>
      <c r="K7" s="230"/>
      <c r="L7" s="230"/>
      <c r="M7" s="231"/>
      <c r="O7" s="229" t="s">
        <v>49</v>
      </c>
      <c r="P7" s="230"/>
      <c r="Q7" s="230"/>
      <c r="R7" s="230"/>
      <c r="S7" s="230"/>
      <c r="T7" s="231"/>
      <c r="U7" s="229" t="s">
        <v>49</v>
      </c>
      <c r="V7" s="230"/>
      <c r="W7" s="230"/>
      <c r="X7" s="230"/>
      <c r="Y7" s="230"/>
      <c r="Z7" s="231"/>
      <c r="AB7" s="229" t="s">
        <v>49</v>
      </c>
      <c r="AC7" s="230"/>
      <c r="AD7" s="230"/>
      <c r="AE7" s="230"/>
      <c r="AF7" s="230"/>
      <c r="AG7" s="231"/>
      <c r="AH7" s="229" t="s">
        <v>49</v>
      </c>
      <c r="AI7" s="230"/>
      <c r="AJ7" s="230"/>
      <c r="AK7" s="230"/>
      <c r="AL7" s="230"/>
      <c r="AM7" s="231"/>
      <c r="AO7" s="229" t="s">
        <v>49</v>
      </c>
      <c r="AP7" s="230"/>
      <c r="AQ7" s="230"/>
      <c r="AR7" s="230"/>
      <c r="AS7" s="230"/>
      <c r="AT7" s="231"/>
      <c r="AU7" s="229" t="s">
        <v>49</v>
      </c>
      <c r="AV7" s="230"/>
      <c r="AW7" s="230"/>
      <c r="AX7" s="230"/>
      <c r="AY7" s="230"/>
      <c r="AZ7" s="231"/>
      <c r="BB7" s="229" t="s">
        <v>49</v>
      </c>
      <c r="BC7" s="230"/>
      <c r="BD7" s="230"/>
      <c r="BE7" s="230"/>
      <c r="BF7" s="230"/>
      <c r="BG7" s="231"/>
      <c r="BH7" s="229" t="s">
        <v>49</v>
      </c>
      <c r="BI7" s="230"/>
      <c r="BJ7" s="230"/>
      <c r="BK7" s="230"/>
      <c r="BL7" s="230"/>
      <c r="BM7" s="231"/>
    </row>
    <row r="8" spans="1:65" ht="13.35" customHeight="1" x14ac:dyDescent="0.2">
      <c r="A8" s="252" t="s">
        <v>48</v>
      </c>
      <c r="B8" s="255">
        <v>1</v>
      </c>
      <c r="C8" s="13"/>
      <c r="D8" s="256"/>
      <c r="E8" s="257"/>
      <c r="F8" s="258" t="s">
        <v>47</v>
      </c>
      <c r="G8" s="258" t="s">
        <v>46</v>
      </c>
      <c r="H8" s="255">
        <v>1</v>
      </c>
      <c r="I8" s="13"/>
      <c r="J8" s="256"/>
      <c r="K8" s="257"/>
      <c r="L8" s="258" t="s">
        <v>47</v>
      </c>
      <c r="M8" s="258" t="s">
        <v>46</v>
      </c>
      <c r="O8" s="255">
        <v>1</v>
      </c>
      <c r="P8" s="13"/>
      <c r="Q8" s="256"/>
      <c r="R8" s="257"/>
      <c r="S8" s="258" t="s">
        <v>47</v>
      </c>
      <c r="T8" s="258" t="s">
        <v>46</v>
      </c>
      <c r="U8" s="255">
        <v>1</v>
      </c>
      <c r="V8" s="13"/>
      <c r="W8" s="256"/>
      <c r="X8" s="257"/>
      <c r="Y8" s="258" t="s">
        <v>47</v>
      </c>
      <c r="Z8" s="258" t="s">
        <v>46</v>
      </c>
      <c r="AB8" s="255">
        <v>1</v>
      </c>
      <c r="AC8" s="13"/>
      <c r="AD8" s="256"/>
      <c r="AE8" s="257"/>
      <c r="AF8" s="258" t="s">
        <v>47</v>
      </c>
      <c r="AG8" s="258" t="s">
        <v>46</v>
      </c>
      <c r="AH8" s="255">
        <v>1</v>
      </c>
      <c r="AI8" s="13"/>
      <c r="AJ8" s="256"/>
      <c r="AK8" s="257"/>
      <c r="AL8" s="258" t="s">
        <v>47</v>
      </c>
      <c r="AM8" s="258" t="s">
        <v>46</v>
      </c>
      <c r="AO8" s="255">
        <v>1</v>
      </c>
      <c r="AP8" s="13"/>
      <c r="AQ8" s="256"/>
      <c r="AR8" s="257"/>
      <c r="AS8" s="258" t="s">
        <v>47</v>
      </c>
      <c r="AT8" s="258" t="s">
        <v>46</v>
      </c>
      <c r="AU8" s="255">
        <v>1</v>
      </c>
      <c r="AV8" s="13"/>
      <c r="AW8" s="256"/>
      <c r="AX8" s="257"/>
      <c r="AY8" s="258" t="s">
        <v>47</v>
      </c>
      <c r="AZ8" s="258" t="s">
        <v>46</v>
      </c>
      <c r="BB8" s="255">
        <v>1</v>
      </c>
      <c r="BC8" s="13"/>
      <c r="BD8" s="256"/>
      <c r="BE8" s="257"/>
      <c r="BF8" s="258" t="s">
        <v>47</v>
      </c>
      <c r="BG8" s="258" t="s">
        <v>46</v>
      </c>
      <c r="BH8" s="255">
        <v>1</v>
      </c>
      <c r="BI8" s="13"/>
      <c r="BJ8" s="256"/>
      <c r="BK8" s="257"/>
      <c r="BL8" s="258" t="s">
        <v>47</v>
      </c>
      <c r="BM8" s="258" t="s">
        <v>46</v>
      </c>
    </row>
    <row r="9" spans="1:65" ht="13.35" customHeight="1" x14ac:dyDescent="0.2">
      <c r="A9" s="253"/>
      <c r="B9" s="255"/>
      <c r="C9" s="13"/>
      <c r="D9" s="256"/>
      <c r="E9" s="257"/>
      <c r="F9" s="258"/>
      <c r="G9" s="258"/>
      <c r="H9" s="255"/>
      <c r="I9" s="13"/>
      <c r="J9" s="256"/>
      <c r="K9" s="257"/>
      <c r="L9" s="258"/>
      <c r="M9" s="258"/>
      <c r="O9" s="255"/>
      <c r="P9" s="13"/>
      <c r="Q9" s="256"/>
      <c r="R9" s="257"/>
      <c r="S9" s="258"/>
      <c r="T9" s="258"/>
      <c r="U9" s="255"/>
      <c r="V9" s="13"/>
      <c r="W9" s="256"/>
      <c r="X9" s="257"/>
      <c r="Y9" s="258"/>
      <c r="Z9" s="258"/>
      <c r="AB9" s="255"/>
      <c r="AC9" s="13"/>
      <c r="AD9" s="256"/>
      <c r="AE9" s="257"/>
      <c r="AF9" s="258"/>
      <c r="AG9" s="258"/>
      <c r="AH9" s="255"/>
      <c r="AI9" s="13"/>
      <c r="AJ9" s="256"/>
      <c r="AK9" s="257"/>
      <c r="AL9" s="258"/>
      <c r="AM9" s="258"/>
      <c r="AO9" s="255"/>
      <c r="AP9" s="13"/>
      <c r="AQ9" s="256"/>
      <c r="AR9" s="257"/>
      <c r="AS9" s="258"/>
      <c r="AT9" s="258"/>
      <c r="AU9" s="255"/>
      <c r="AV9" s="13"/>
      <c r="AW9" s="256"/>
      <c r="AX9" s="257"/>
      <c r="AY9" s="258"/>
      <c r="AZ9" s="258"/>
      <c r="BB9" s="255"/>
      <c r="BC9" s="13"/>
      <c r="BD9" s="256"/>
      <c r="BE9" s="257"/>
      <c r="BF9" s="258"/>
      <c r="BG9" s="258"/>
      <c r="BH9" s="255"/>
      <c r="BI9" s="13"/>
      <c r="BJ9" s="256"/>
      <c r="BK9" s="257"/>
      <c r="BL9" s="258"/>
      <c r="BM9" s="258"/>
    </row>
    <row r="10" spans="1:65" ht="13.35" customHeight="1" x14ac:dyDescent="0.2">
      <c r="A10" s="253"/>
      <c r="B10" s="255">
        <v>2</v>
      </c>
      <c r="C10" s="13"/>
      <c r="D10" s="256"/>
      <c r="E10" s="257"/>
      <c r="F10" s="258"/>
      <c r="G10" s="258"/>
      <c r="H10" s="255">
        <v>2</v>
      </c>
      <c r="I10" s="13"/>
      <c r="J10" s="256"/>
      <c r="K10" s="257"/>
      <c r="L10" s="258"/>
      <c r="M10" s="258"/>
      <c r="O10" s="255">
        <v>2</v>
      </c>
      <c r="P10" s="13"/>
      <c r="Q10" s="256"/>
      <c r="R10" s="257"/>
      <c r="S10" s="258"/>
      <c r="T10" s="258"/>
      <c r="U10" s="255">
        <v>2</v>
      </c>
      <c r="V10" s="13"/>
      <c r="W10" s="256"/>
      <c r="X10" s="257"/>
      <c r="Y10" s="258"/>
      <c r="Z10" s="258"/>
      <c r="AB10" s="255">
        <v>2</v>
      </c>
      <c r="AC10" s="13"/>
      <c r="AD10" s="256"/>
      <c r="AE10" s="257"/>
      <c r="AF10" s="258"/>
      <c r="AG10" s="258"/>
      <c r="AH10" s="255">
        <v>2</v>
      </c>
      <c r="AI10" s="13"/>
      <c r="AJ10" s="256"/>
      <c r="AK10" s="257"/>
      <c r="AL10" s="258"/>
      <c r="AM10" s="258"/>
      <c r="AO10" s="255">
        <v>2</v>
      </c>
      <c r="AP10" s="13"/>
      <c r="AQ10" s="256"/>
      <c r="AR10" s="257"/>
      <c r="AS10" s="258"/>
      <c r="AT10" s="258"/>
      <c r="AU10" s="255">
        <v>2</v>
      </c>
      <c r="AV10" s="13"/>
      <c r="AW10" s="256"/>
      <c r="AX10" s="257"/>
      <c r="AY10" s="258"/>
      <c r="AZ10" s="258"/>
      <c r="BB10" s="255">
        <v>2</v>
      </c>
      <c r="BC10" s="13"/>
      <c r="BD10" s="256"/>
      <c r="BE10" s="257"/>
      <c r="BF10" s="258"/>
      <c r="BG10" s="258"/>
      <c r="BH10" s="255">
        <v>2</v>
      </c>
      <c r="BI10" s="13"/>
      <c r="BJ10" s="256"/>
      <c r="BK10" s="257"/>
      <c r="BL10" s="258"/>
      <c r="BM10" s="258"/>
    </row>
    <row r="11" spans="1:65" ht="13.35" customHeight="1" x14ac:dyDescent="0.2">
      <c r="A11" s="253"/>
      <c r="B11" s="255"/>
      <c r="C11" s="13"/>
      <c r="D11" s="256"/>
      <c r="E11" s="257"/>
      <c r="F11" s="258"/>
      <c r="G11" s="258"/>
      <c r="H11" s="255"/>
      <c r="I11" s="13"/>
      <c r="J11" s="256"/>
      <c r="K11" s="257"/>
      <c r="L11" s="258"/>
      <c r="M11" s="258"/>
      <c r="O11" s="255"/>
      <c r="P11" s="13"/>
      <c r="Q11" s="256"/>
      <c r="R11" s="257"/>
      <c r="S11" s="258"/>
      <c r="T11" s="258"/>
      <c r="U11" s="255"/>
      <c r="V11" s="13"/>
      <c r="W11" s="256"/>
      <c r="X11" s="257"/>
      <c r="Y11" s="258"/>
      <c r="Z11" s="258"/>
      <c r="AB11" s="255"/>
      <c r="AC11" s="13"/>
      <c r="AD11" s="256"/>
      <c r="AE11" s="257"/>
      <c r="AF11" s="258"/>
      <c r="AG11" s="258"/>
      <c r="AH11" s="255"/>
      <c r="AI11" s="13"/>
      <c r="AJ11" s="256"/>
      <c r="AK11" s="257"/>
      <c r="AL11" s="258"/>
      <c r="AM11" s="258"/>
      <c r="AO11" s="255"/>
      <c r="AP11" s="13"/>
      <c r="AQ11" s="256"/>
      <c r="AR11" s="257"/>
      <c r="AS11" s="258"/>
      <c r="AT11" s="258"/>
      <c r="AU11" s="255"/>
      <c r="AV11" s="13"/>
      <c r="AW11" s="256"/>
      <c r="AX11" s="257"/>
      <c r="AY11" s="258"/>
      <c r="AZ11" s="258"/>
      <c r="BB11" s="255"/>
      <c r="BC11" s="13"/>
      <c r="BD11" s="256"/>
      <c r="BE11" s="257"/>
      <c r="BF11" s="258"/>
      <c r="BG11" s="258"/>
      <c r="BH11" s="255"/>
      <c r="BI11" s="13"/>
      <c r="BJ11" s="256"/>
      <c r="BK11" s="257"/>
      <c r="BL11" s="258"/>
      <c r="BM11" s="258"/>
    </row>
    <row r="12" spans="1:65" ht="13.35" customHeight="1" x14ac:dyDescent="0.2">
      <c r="A12" s="253"/>
      <c r="B12" s="255">
        <v>3</v>
      </c>
      <c r="C12" s="13"/>
      <c r="D12" s="256"/>
      <c r="E12" s="257"/>
      <c r="F12" s="258"/>
      <c r="G12" s="258"/>
      <c r="H12" s="255">
        <v>3</v>
      </c>
      <c r="I12" s="13"/>
      <c r="J12" s="256"/>
      <c r="K12" s="257"/>
      <c r="L12" s="258"/>
      <c r="M12" s="258"/>
      <c r="O12" s="255">
        <v>3</v>
      </c>
      <c r="P12" s="13"/>
      <c r="Q12" s="256"/>
      <c r="R12" s="257"/>
      <c r="S12" s="258"/>
      <c r="T12" s="258"/>
      <c r="U12" s="255">
        <v>3</v>
      </c>
      <c r="V12" s="13"/>
      <c r="W12" s="256"/>
      <c r="X12" s="257"/>
      <c r="Y12" s="258"/>
      <c r="Z12" s="258"/>
      <c r="AB12" s="255">
        <v>3</v>
      </c>
      <c r="AC12" s="13"/>
      <c r="AD12" s="256"/>
      <c r="AE12" s="257"/>
      <c r="AF12" s="258"/>
      <c r="AG12" s="258"/>
      <c r="AH12" s="255">
        <v>3</v>
      </c>
      <c r="AI12" s="13"/>
      <c r="AJ12" s="256"/>
      <c r="AK12" s="257"/>
      <c r="AL12" s="258"/>
      <c r="AM12" s="258"/>
      <c r="AO12" s="255">
        <v>3</v>
      </c>
      <c r="AP12" s="13"/>
      <c r="AQ12" s="256"/>
      <c r="AR12" s="257"/>
      <c r="AS12" s="258"/>
      <c r="AT12" s="258"/>
      <c r="AU12" s="255">
        <v>3</v>
      </c>
      <c r="AV12" s="13"/>
      <c r="AW12" s="256"/>
      <c r="AX12" s="257"/>
      <c r="AY12" s="258"/>
      <c r="AZ12" s="258"/>
      <c r="BB12" s="255">
        <v>3</v>
      </c>
      <c r="BC12" s="13"/>
      <c r="BD12" s="256"/>
      <c r="BE12" s="257"/>
      <c r="BF12" s="258"/>
      <c r="BG12" s="258"/>
      <c r="BH12" s="255">
        <v>3</v>
      </c>
      <c r="BI12" s="13"/>
      <c r="BJ12" s="256"/>
      <c r="BK12" s="257"/>
      <c r="BL12" s="258"/>
      <c r="BM12" s="258"/>
    </row>
    <row r="13" spans="1:65" ht="13.35" customHeight="1" x14ac:dyDescent="0.2">
      <c r="A13" s="253"/>
      <c r="B13" s="255"/>
      <c r="C13" s="13"/>
      <c r="D13" s="256"/>
      <c r="E13" s="257"/>
      <c r="F13" s="258"/>
      <c r="G13" s="258"/>
      <c r="H13" s="255"/>
      <c r="I13" s="13"/>
      <c r="J13" s="256"/>
      <c r="K13" s="257"/>
      <c r="L13" s="258"/>
      <c r="M13" s="258"/>
      <c r="O13" s="255"/>
      <c r="P13" s="13"/>
      <c r="Q13" s="256"/>
      <c r="R13" s="257"/>
      <c r="S13" s="258"/>
      <c r="T13" s="258"/>
      <c r="U13" s="255"/>
      <c r="V13" s="13"/>
      <c r="W13" s="256"/>
      <c r="X13" s="257"/>
      <c r="Y13" s="258"/>
      <c r="Z13" s="258"/>
      <c r="AB13" s="255"/>
      <c r="AC13" s="13"/>
      <c r="AD13" s="256"/>
      <c r="AE13" s="257"/>
      <c r="AF13" s="258"/>
      <c r="AG13" s="258"/>
      <c r="AH13" s="255"/>
      <c r="AI13" s="13"/>
      <c r="AJ13" s="256"/>
      <c r="AK13" s="257"/>
      <c r="AL13" s="258"/>
      <c r="AM13" s="258"/>
      <c r="AO13" s="255"/>
      <c r="AP13" s="13"/>
      <c r="AQ13" s="256"/>
      <c r="AR13" s="257"/>
      <c r="AS13" s="258"/>
      <c r="AT13" s="258"/>
      <c r="AU13" s="255"/>
      <c r="AV13" s="13"/>
      <c r="AW13" s="256"/>
      <c r="AX13" s="257"/>
      <c r="AY13" s="258"/>
      <c r="AZ13" s="258"/>
      <c r="BB13" s="255"/>
      <c r="BC13" s="13"/>
      <c r="BD13" s="256"/>
      <c r="BE13" s="257"/>
      <c r="BF13" s="258"/>
      <c r="BG13" s="258"/>
      <c r="BH13" s="255"/>
      <c r="BI13" s="13"/>
      <c r="BJ13" s="256"/>
      <c r="BK13" s="257"/>
      <c r="BL13" s="258"/>
      <c r="BM13" s="258"/>
    </row>
    <row r="14" spans="1:65" ht="13.35" customHeight="1" x14ac:dyDescent="0.2">
      <c r="A14" s="253"/>
      <c r="B14" s="255">
        <v>4</v>
      </c>
      <c r="C14" s="13"/>
      <c r="D14" s="256"/>
      <c r="E14" s="257"/>
      <c r="F14" s="258"/>
      <c r="G14" s="258"/>
      <c r="H14" s="255">
        <v>4</v>
      </c>
      <c r="I14" s="13"/>
      <c r="J14" s="256"/>
      <c r="K14" s="257"/>
      <c r="L14" s="258"/>
      <c r="M14" s="258"/>
      <c r="O14" s="255">
        <v>4</v>
      </c>
      <c r="P14" s="13"/>
      <c r="Q14" s="256"/>
      <c r="R14" s="257"/>
      <c r="S14" s="258"/>
      <c r="T14" s="258"/>
      <c r="U14" s="255">
        <v>4</v>
      </c>
      <c r="V14" s="13"/>
      <c r="W14" s="256"/>
      <c r="X14" s="257"/>
      <c r="Y14" s="258"/>
      <c r="Z14" s="258"/>
      <c r="AB14" s="255">
        <v>4</v>
      </c>
      <c r="AC14" s="13"/>
      <c r="AD14" s="256"/>
      <c r="AE14" s="257"/>
      <c r="AF14" s="258"/>
      <c r="AG14" s="258"/>
      <c r="AH14" s="255">
        <v>4</v>
      </c>
      <c r="AI14" s="13"/>
      <c r="AJ14" s="256"/>
      <c r="AK14" s="257"/>
      <c r="AL14" s="258"/>
      <c r="AM14" s="258"/>
      <c r="AO14" s="255">
        <v>4</v>
      </c>
      <c r="AP14" s="13"/>
      <c r="AQ14" s="256"/>
      <c r="AR14" s="257"/>
      <c r="AS14" s="258"/>
      <c r="AT14" s="258"/>
      <c r="AU14" s="255">
        <v>4</v>
      </c>
      <c r="AV14" s="13"/>
      <c r="AW14" s="256"/>
      <c r="AX14" s="257"/>
      <c r="AY14" s="258"/>
      <c r="AZ14" s="258"/>
      <c r="BB14" s="255">
        <v>4</v>
      </c>
      <c r="BC14" s="13"/>
      <c r="BD14" s="256"/>
      <c r="BE14" s="257"/>
      <c r="BF14" s="258"/>
      <c r="BG14" s="258"/>
      <c r="BH14" s="255">
        <v>4</v>
      </c>
      <c r="BI14" s="13"/>
      <c r="BJ14" s="256"/>
      <c r="BK14" s="257"/>
      <c r="BL14" s="258"/>
      <c r="BM14" s="258"/>
    </row>
    <row r="15" spans="1:65" ht="13.35" customHeight="1" x14ac:dyDescent="0.2">
      <c r="A15" s="253"/>
      <c r="B15" s="255"/>
      <c r="C15" s="13"/>
      <c r="D15" s="256"/>
      <c r="E15" s="257"/>
      <c r="F15" s="258"/>
      <c r="G15" s="258"/>
      <c r="H15" s="255"/>
      <c r="I15" s="13"/>
      <c r="J15" s="256"/>
      <c r="K15" s="257"/>
      <c r="L15" s="258"/>
      <c r="M15" s="258"/>
      <c r="O15" s="255"/>
      <c r="P15" s="13"/>
      <c r="Q15" s="256"/>
      <c r="R15" s="257"/>
      <c r="S15" s="258"/>
      <c r="T15" s="258"/>
      <c r="U15" s="255"/>
      <c r="V15" s="13"/>
      <c r="W15" s="256"/>
      <c r="X15" s="257"/>
      <c r="Y15" s="258"/>
      <c r="Z15" s="258"/>
      <c r="AB15" s="255"/>
      <c r="AC15" s="13"/>
      <c r="AD15" s="256"/>
      <c r="AE15" s="257"/>
      <c r="AF15" s="258"/>
      <c r="AG15" s="258"/>
      <c r="AH15" s="255"/>
      <c r="AI15" s="13"/>
      <c r="AJ15" s="256"/>
      <c r="AK15" s="257"/>
      <c r="AL15" s="258"/>
      <c r="AM15" s="258"/>
      <c r="AO15" s="255"/>
      <c r="AP15" s="13"/>
      <c r="AQ15" s="256"/>
      <c r="AR15" s="257"/>
      <c r="AS15" s="258"/>
      <c r="AT15" s="258"/>
      <c r="AU15" s="255"/>
      <c r="AV15" s="13"/>
      <c r="AW15" s="256"/>
      <c r="AX15" s="257"/>
      <c r="AY15" s="258"/>
      <c r="AZ15" s="258"/>
      <c r="BB15" s="255"/>
      <c r="BC15" s="13"/>
      <c r="BD15" s="256"/>
      <c r="BE15" s="257"/>
      <c r="BF15" s="258"/>
      <c r="BG15" s="258"/>
      <c r="BH15" s="255"/>
      <c r="BI15" s="13"/>
      <c r="BJ15" s="256"/>
      <c r="BK15" s="257"/>
      <c r="BL15" s="258"/>
      <c r="BM15" s="258"/>
    </row>
    <row r="16" spans="1:65" ht="13.35" customHeight="1" x14ac:dyDescent="0.2">
      <c r="A16" s="253"/>
      <c r="B16" s="255">
        <v>5</v>
      </c>
      <c r="C16" s="13"/>
      <c r="D16" s="256"/>
      <c r="E16" s="257"/>
      <c r="F16" s="258"/>
      <c r="G16" s="258"/>
      <c r="H16" s="255">
        <v>5</v>
      </c>
      <c r="I16" s="13"/>
      <c r="J16" s="256"/>
      <c r="K16" s="257"/>
      <c r="L16" s="258"/>
      <c r="M16" s="258"/>
      <c r="O16" s="255">
        <v>5</v>
      </c>
      <c r="P16" s="13"/>
      <c r="Q16" s="256"/>
      <c r="R16" s="257"/>
      <c r="S16" s="258"/>
      <c r="T16" s="258"/>
      <c r="U16" s="255">
        <v>5</v>
      </c>
      <c r="V16" s="13"/>
      <c r="W16" s="256"/>
      <c r="X16" s="257"/>
      <c r="Y16" s="258"/>
      <c r="Z16" s="258"/>
      <c r="AB16" s="255">
        <v>5</v>
      </c>
      <c r="AC16" s="13"/>
      <c r="AD16" s="256"/>
      <c r="AE16" s="257"/>
      <c r="AF16" s="258"/>
      <c r="AG16" s="258"/>
      <c r="AH16" s="255">
        <v>5</v>
      </c>
      <c r="AI16" s="13"/>
      <c r="AJ16" s="256"/>
      <c r="AK16" s="257"/>
      <c r="AL16" s="258"/>
      <c r="AM16" s="258"/>
      <c r="AO16" s="255">
        <v>5</v>
      </c>
      <c r="AP16" s="13"/>
      <c r="AQ16" s="256"/>
      <c r="AR16" s="257"/>
      <c r="AS16" s="258"/>
      <c r="AT16" s="258"/>
      <c r="AU16" s="255">
        <v>5</v>
      </c>
      <c r="AV16" s="13"/>
      <c r="AW16" s="256"/>
      <c r="AX16" s="257"/>
      <c r="AY16" s="258"/>
      <c r="AZ16" s="258"/>
      <c r="BB16" s="255">
        <v>5</v>
      </c>
      <c r="BC16" s="13"/>
      <c r="BD16" s="256"/>
      <c r="BE16" s="257"/>
      <c r="BF16" s="258"/>
      <c r="BG16" s="258"/>
      <c r="BH16" s="255">
        <v>5</v>
      </c>
      <c r="BI16" s="13"/>
      <c r="BJ16" s="256"/>
      <c r="BK16" s="257"/>
      <c r="BL16" s="258"/>
      <c r="BM16" s="258"/>
    </row>
    <row r="17" spans="1:65" ht="13.35" customHeight="1" x14ac:dyDescent="0.2">
      <c r="A17" s="253"/>
      <c r="B17" s="255"/>
      <c r="C17" s="13"/>
      <c r="D17" s="256"/>
      <c r="E17" s="257"/>
      <c r="F17" s="258"/>
      <c r="G17" s="258"/>
      <c r="H17" s="255"/>
      <c r="I17" s="13"/>
      <c r="J17" s="256"/>
      <c r="K17" s="257"/>
      <c r="L17" s="258"/>
      <c r="M17" s="258"/>
      <c r="O17" s="255"/>
      <c r="P17" s="13"/>
      <c r="Q17" s="256"/>
      <c r="R17" s="257"/>
      <c r="S17" s="258"/>
      <c r="T17" s="258"/>
      <c r="U17" s="255"/>
      <c r="V17" s="13"/>
      <c r="W17" s="256"/>
      <c r="X17" s="257"/>
      <c r="Y17" s="258"/>
      <c r="Z17" s="258"/>
      <c r="AB17" s="255"/>
      <c r="AC17" s="13"/>
      <c r="AD17" s="256"/>
      <c r="AE17" s="257"/>
      <c r="AF17" s="258"/>
      <c r="AG17" s="258"/>
      <c r="AH17" s="255"/>
      <c r="AI17" s="13"/>
      <c r="AJ17" s="256"/>
      <c r="AK17" s="257"/>
      <c r="AL17" s="258"/>
      <c r="AM17" s="258"/>
      <c r="AO17" s="255"/>
      <c r="AP17" s="13"/>
      <c r="AQ17" s="256"/>
      <c r="AR17" s="257"/>
      <c r="AS17" s="258"/>
      <c r="AT17" s="258"/>
      <c r="AU17" s="255"/>
      <c r="AV17" s="13"/>
      <c r="AW17" s="256"/>
      <c r="AX17" s="257"/>
      <c r="AY17" s="258"/>
      <c r="AZ17" s="258"/>
      <c r="BB17" s="255"/>
      <c r="BC17" s="13"/>
      <c r="BD17" s="256"/>
      <c r="BE17" s="257"/>
      <c r="BF17" s="258"/>
      <c r="BG17" s="258"/>
      <c r="BH17" s="255"/>
      <c r="BI17" s="13"/>
      <c r="BJ17" s="256"/>
      <c r="BK17" s="257"/>
      <c r="BL17" s="258"/>
      <c r="BM17" s="258"/>
    </row>
    <row r="18" spans="1:65" ht="13.35" customHeight="1" x14ac:dyDescent="0.2">
      <c r="A18" s="253"/>
      <c r="B18" s="255">
        <v>6</v>
      </c>
      <c r="C18" s="13"/>
      <c r="D18" s="256"/>
      <c r="E18" s="257"/>
      <c r="F18" s="258"/>
      <c r="G18" s="258"/>
      <c r="H18" s="255">
        <v>6</v>
      </c>
      <c r="I18" s="13"/>
      <c r="J18" s="256"/>
      <c r="K18" s="257"/>
      <c r="L18" s="258"/>
      <c r="M18" s="258"/>
      <c r="O18" s="255">
        <v>6</v>
      </c>
      <c r="P18" s="13"/>
      <c r="Q18" s="256"/>
      <c r="R18" s="257"/>
      <c r="S18" s="258"/>
      <c r="T18" s="258"/>
      <c r="U18" s="255">
        <v>6</v>
      </c>
      <c r="V18" s="13"/>
      <c r="W18" s="256"/>
      <c r="X18" s="257"/>
      <c r="Y18" s="258"/>
      <c r="Z18" s="258"/>
      <c r="AB18" s="255">
        <v>6</v>
      </c>
      <c r="AC18" s="13"/>
      <c r="AD18" s="256"/>
      <c r="AE18" s="257"/>
      <c r="AF18" s="258"/>
      <c r="AG18" s="258"/>
      <c r="AH18" s="255">
        <v>6</v>
      </c>
      <c r="AI18" s="13"/>
      <c r="AJ18" s="256"/>
      <c r="AK18" s="257"/>
      <c r="AL18" s="258"/>
      <c r="AM18" s="258"/>
      <c r="AO18" s="255">
        <v>6</v>
      </c>
      <c r="AP18" s="13"/>
      <c r="AQ18" s="256"/>
      <c r="AR18" s="257"/>
      <c r="AS18" s="258"/>
      <c r="AT18" s="258"/>
      <c r="AU18" s="255">
        <v>6</v>
      </c>
      <c r="AV18" s="13"/>
      <c r="AW18" s="256"/>
      <c r="AX18" s="257"/>
      <c r="AY18" s="258"/>
      <c r="AZ18" s="258"/>
      <c r="BB18" s="255">
        <v>6</v>
      </c>
      <c r="BC18" s="13"/>
      <c r="BD18" s="256"/>
      <c r="BE18" s="257"/>
      <c r="BF18" s="258"/>
      <c r="BG18" s="258"/>
      <c r="BH18" s="255">
        <v>6</v>
      </c>
      <c r="BI18" s="13"/>
      <c r="BJ18" s="256"/>
      <c r="BK18" s="257"/>
      <c r="BL18" s="258"/>
      <c r="BM18" s="258"/>
    </row>
    <row r="19" spans="1:65" ht="13.35" customHeight="1" x14ac:dyDescent="0.2">
      <c r="A19" s="254"/>
      <c r="B19" s="255"/>
      <c r="C19" s="13"/>
      <c r="D19" s="256"/>
      <c r="E19" s="257"/>
      <c r="F19" s="258"/>
      <c r="G19" s="258"/>
      <c r="H19" s="255"/>
      <c r="I19" s="13"/>
      <c r="J19" s="256"/>
      <c r="K19" s="257"/>
      <c r="L19" s="258"/>
      <c r="M19" s="258"/>
      <c r="O19" s="255"/>
      <c r="P19" s="13"/>
      <c r="Q19" s="256"/>
      <c r="R19" s="257"/>
      <c r="S19" s="258"/>
      <c r="T19" s="258"/>
      <c r="U19" s="255"/>
      <c r="V19" s="13"/>
      <c r="W19" s="256"/>
      <c r="X19" s="257"/>
      <c r="Y19" s="258"/>
      <c r="Z19" s="258"/>
      <c r="AB19" s="255"/>
      <c r="AC19" s="13"/>
      <c r="AD19" s="256"/>
      <c r="AE19" s="257"/>
      <c r="AF19" s="258"/>
      <c r="AG19" s="258"/>
      <c r="AH19" s="255"/>
      <c r="AI19" s="13"/>
      <c r="AJ19" s="256"/>
      <c r="AK19" s="257"/>
      <c r="AL19" s="258"/>
      <c r="AM19" s="258"/>
      <c r="AO19" s="255"/>
      <c r="AP19" s="13"/>
      <c r="AQ19" s="256"/>
      <c r="AR19" s="257"/>
      <c r="AS19" s="258"/>
      <c r="AT19" s="258"/>
      <c r="AU19" s="255"/>
      <c r="AV19" s="13"/>
      <c r="AW19" s="256"/>
      <c r="AX19" s="257"/>
      <c r="AY19" s="258"/>
      <c r="AZ19" s="258"/>
      <c r="BB19" s="255"/>
      <c r="BC19" s="13"/>
      <c r="BD19" s="256"/>
      <c r="BE19" s="257"/>
      <c r="BF19" s="258"/>
      <c r="BG19" s="258"/>
      <c r="BH19" s="255"/>
      <c r="BI19" s="13"/>
      <c r="BJ19" s="256"/>
      <c r="BK19" s="257"/>
      <c r="BL19" s="258"/>
      <c r="BM19" s="258"/>
    </row>
    <row r="20" spans="1:65" ht="17.25" customHeight="1" x14ac:dyDescent="0.2">
      <c r="A20" s="22"/>
      <c r="B20" s="265" t="s">
        <v>45</v>
      </c>
      <c r="C20" s="266"/>
      <c r="D20" s="265" t="s">
        <v>44</v>
      </c>
      <c r="E20" s="266"/>
      <c r="F20" s="261"/>
      <c r="G20" s="262"/>
      <c r="H20" s="265" t="s">
        <v>45</v>
      </c>
      <c r="I20" s="266"/>
      <c r="J20" s="265" t="s">
        <v>44</v>
      </c>
      <c r="K20" s="266"/>
      <c r="L20" s="261"/>
      <c r="M20" s="262"/>
      <c r="O20" s="265" t="s">
        <v>45</v>
      </c>
      <c r="P20" s="266"/>
      <c r="Q20" s="265" t="s">
        <v>44</v>
      </c>
      <c r="R20" s="266"/>
      <c r="S20" s="261"/>
      <c r="T20" s="262"/>
      <c r="U20" s="259" t="s">
        <v>45</v>
      </c>
      <c r="V20" s="260"/>
      <c r="W20" s="259" t="s">
        <v>44</v>
      </c>
      <c r="X20" s="260"/>
      <c r="Y20" s="261"/>
      <c r="Z20" s="262"/>
      <c r="AB20" s="259" t="s">
        <v>45</v>
      </c>
      <c r="AC20" s="260"/>
      <c r="AD20" s="259" t="s">
        <v>44</v>
      </c>
      <c r="AE20" s="260"/>
      <c r="AF20" s="261"/>
      <c r="AG20" s="262"/>
      <c r="AH20" s="259" t="s">
        <v>45</v>
      </c>
      <c r="AI20" s="260"/>
      <c r="AJ20" s="259" t="s">
        <v>44</v>
      </c>
      <c r="AK20" s="260"/>
      <c r="AL20" s="261"/>
      <c r="AM20" s="262"/>
      <c r="AO20" s="259" t="s">
        <v>45</v>
      </c>
      <c r="AP20" s="260"/>
      <c r="AQ20" s="259" t="s">
        <v>44</v>
      </c>
      <c r="AR20" s="260"/>
      <c r="AS20" s="261"/>
      <c r="AT20" s="262"/>
      <c r="AU20" s="259" t="s">
        <v>45</v>
      </c>
      <c r="AV20" s="260"/>
      <c r="AW20" s="259" t="s">
        <v>44</v>
      </c>
      <c r="AX20" s="260"/>
      <c r="AY20" s="261"/>
      <c r="AZ20" s="262"/>
      <c r="BB20" s="259" t="s">
        <v>45</v>
      </c>
      <c r="BC20" s="260"/>
      <c r="BD20" s="263" t="s">
        <v>44</v>
      </c>
      <c r="BE20" s="264"/>
      <c r="BF20" s="267"/>
      <c r="BG20" s="268"/>
      <c r="BH20" s="259" t="s">
        <v>45</v>
      </c>
      <c r="BI20" s="260"/>
      <c r="BJ20" s="263" t="s">
        <v>44</v>
      </c>
      <c r="BK20" s="264"/>
      <c r="BL20" s="267"/>
      <c r="BM20" s="268"/>
    </row>
    <row r="21" spans="1:65" ht="6" customHeight="1" x14ac:dyDescent="0.2">
      <c r="B21" s="21"/>
      <c r="D21" s="20"/>
      <c r="E21" s="20"/>
      <c r="F21" s="19"/>
      <c r="G21" s="19"/>
      <c r="H21" s="21"/>
      <c r="J21" s="20"/>
      <c r="K21" s="20"/>
      <c r="L21" s="19"/>
      <c r="M21" s="19"/>
      <c r="O21" s="21"/>
      <c r="Q21" s="20"/>
      <c r="R21" s="20"/>
      <c r="S21" s="19"/>
      <c r="T21" s="19"/>
      <c r="U21" s="21"/>
      <c r="W21" s="20"/>
      <c r="X21" s="20"/>
      <c r="Y21" s="19"/>
      <c r="Z21" s="19"/>
      <c r="AB21" s="21"/>
      <c r="AD21" s="20"/>
      <c r="AE21" s="20"/>
      <c r="AF21" s="19"/>
      <c r="AG21" s="19"/>
      <c r="AH21" s="21"/>
      <c r="AJ21" s="20"/>
      <c r="AK21" s="20"/>
      <c r="AL21" s="19"/>
      <c r="AM21" s="19"/>
      <c r="AO21" s="21"/>
      <c r="AQ21" s="20"/>
      <c r="AR21" s="20"/>
      <c r="AS21" s="19"/>
      <c r="AT21" s="19"/>
      <c r="AU21" s="21"/>
      <c r="AW21" s="20"/>
      <c r="AX21" s="20"/>
      <c r="AY21" s="19"/>
      <c r="AZ21" s="19"/>
      <c r="BB21" s="21"/>
      <c r="BD21" s="20"/>
      <c r="BE21" s="20"/>
      <c r="BF21" s="19"/>
      <c r="BG21" s="19"/>
      <c r="BH21" s="21"/>
      <c r="BJ21" s="20"/>
      <c r="BK21" s="20"/>
      <c r="BL21" s="19"/>
      <c r="BM21" s="18"/>
    </row>
    <row r="22" spans="1:65" ht="17.25" customHeight="1" x14ac:dyDescent="0.25">
      <c r="B22" s="277" t="s">
        <v>43</v>
      </c>
      <c r="C22" s="278"/>
      <c r="D22" s="278"/>
      <c r="E22" s="278"/>
      <c r="F22" s="275" t="str">
        <f>+P3</f>
        <v>Kometa E</v>
      </c>
      <c r="G22" s="275"/>
      <c r="H22" s="275"/>
      <c r="I22" s="275"/>
      <c r="J22" s="275"/>
      <c r="K22" s="276"/>
      <c r="L22" s="277" t="s">
        <v>42</v>
      </c>
      <c r="M22" s="278"/>
      <c r="N22" s="278"/>
      <c r="O22" s="278"/>
      <c r="P22" s="278"/>
      <c r="Q22" s="275" t="str">
        <f>+AB3</f>
        <v>Lvi B</v>
      </c>
      <c r="R22" s="275"/>
      <c r="S22" s="275"/>
      <c r="T22" s="275"/>
      <c r="U22" s="275"/>
      <c r="V22" s="276"/>
      <c r="W22" s="10" t="s">
        <v>41</v>
      </c>
      <c r="AI22" s="3" t="s">
        <v>40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M22" s="17"/>
    </row>
    <row r="23" spans="1:65" s="10" customFormat="1" ht="12.75" customHeight="1" x14ac:dyDescent="0.25">
      <c r="B23" s="271" t="s">
        <v>39</v>
      </c>
      <c r="C23" s="271"/>
      <c r="D23" s="271"/>
      <c r="E23" s="271"/>
      <c r="F23" s="271"/>
      <c r="G23" s="271"/>
      <c r="H23" s="271"/>
      <c r="I23" s="271"/>
      <c r="J23" s="282" t="s">
        <v>38</v>
      </c>
      <c r="K23" s="282"/>
      <c r="L23" s="271" t="s">
        <v>39</v>
      </c>
      <c r="M23" s="271"/>
      <c r="N23" s="271"/>
      <c r="O23" s="271"/>
      <c r="P23" s="271"/>
      <c r="Q23" s="271"/>
      <c r="R23" s="271"/>
      <c r="S23" s="271"/>
      <c r="T23" s="271"/>
      <c r="U23" s="282" t="s">
        <v>38</v>
      </c>
      <c r="V23" s="282"/>
      <c r="W23" s="16" t="s">
        <v>37</v>
      </c>
      <c r="X23" s="16" t="s">
        <v>36</v>
      </c>
      <c r="Y23" s="283" t="s">
        <v>35</v>
      </c>
      <c r="Z23" s="284"/>
      <c r="AA23" s="16" t="s">
        <v>34</v>
      </c>
      <c r="AB23" s="15" t="s">
        <v>33</v>
      </c>
      <c r="AC23" s="14" t="s">
        <v>32</v>
      </c>
      <c r="AD23" s="285" t="s">
        <v>31</v>
      </c>
      <c r="AE23" s="286"/>
      <c r="AF23" s="286"/>
      <c r="AG23" s="287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C23" s="234" t="s">
        <v>30</v>
      </c>
      <c r="BD23" s="235"/>
      <c r="BE23" s="235"/>
      <c r="BF23" s="235"/>
      <c r="BG23" s="235"/>
      <c r="BH23" s="235"/>
      <c r="BI23" s="235"/>
      <c r="BJ23" s="235"/>
      <c r="BK23" s="235"/>
      <c r="BL23" s="235"/>
      <c r="BM23" s="236"/>
    </row>
    <row r="24" spans="1:65" ht="12.75" customHeight="1" x14ac:dyDescent="0.25">
      <c r="B24" s="270"/>
      <c r="C24" s="270"/>
      <c r="D24" s="270"/>
      <c r="E24" s="270"/>
      <c r="F24" s="270"/>
      <c r="G24" s="270"/>
      <c r="H24" s="270"/>
      <c r="I24" s="270"/>
      <c r="J24" s="271"/>
      <c r="K24" s="271"/>
      <c r="L24" s="272"/>
      <c r="M24" s="273"/>
      <c r="N24" s="273"/>
      <c r="O24" s="273"/>
      <c r="P24" s="273"/>
      <c r="Q24" s="273"/>
      <c r="R24" s="273"/>
      <c r="S24" s="273"/>
      <c r="T24" s="274"/>
      <c r="U24" s="271"/>
      <c r="V24" s="271"/>
      <c r="W24" s="13"/>
      <c r="X24" s="13"/>
      <c r="Y24" s="256"/>
      <c r="Z24" s="257"/>
      <c r="AA24" s="13"/>
      <c r="AB24" s="13"/>
      <c r="AC24" s="13"/>
      <c r="AD24" s="256"/>
      <c r="AE24" s="269"/>
      <c r="AF24" s="269"/>
      <c r="AG24" s="257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C24" s="234"/>
      <c r="BD24" s="235"/>
      <c r="BE24" s="236"/>
      <c r="BF24" s="234" t="s">
        <v>29</v>
      </c>
      <c r="BG24" s="235"/>
      <c r="BH24" s="236"/>
      <c r="BI24" s="234" t="s">
        <v>0</v>
      </c>
      <c r="BJ24" s="236"/>
      <c r="BK24" s="234" t="s">
        <v>28</v>
      </c>
      <c r="BL24" s="235"/>
      <c r="BM24" s="236"/>
    </row>
    <row r="25" spans="1:65" ht="12.75" customHeight="1" x14ac:dyDescent="0.25">
      <c r="B25" s="270"/>
      <c r="C25" s="270"/>
      <c r="D25" s="270"/>
      <c r="E25" s="270"/>
      <c r="F25" s="270"/>
      <c r="G25" s="270"/>
      <c r="H25" s="270"/>
      <c r="I25" s="270"/>
      <c r="J25" s="271"/>
      <c r="K25" s="271"/>
      <c r="L25" s="272"/>
      <c r="M25" s="273"/>
      <c r="N25" s="273"/>
      <c r="O25" s="273"/>
      <c r="P25" s="273"/>
      <c r="Q25" s="273"/>
      <c r="R25" s="273"/>
      <c r="S25" s="273"/>
      <c r="T25" s="274"/>
      <c r="U25" s="271"/>
      <c r="V25" s="271"/>
      <c r="W25" s="13"/>
      <c r="X25" s="13"/>
      <c r="Y25" s="256"/>
      <c r="Z25" s="257"/>
      <c r="AA25" s="13"/>
      <c r="AB25" s="13"/>
      <c r="AC25" s="13"/>
      <c r="AD25" s="256"/>
      <c r="AE25" s="269"/>
      <c r="AF25" s="269"/>
      <c r="AG25" s="257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C25" s="279" t="s">
        <v>27</v>
      </c>
      <c r="BD25" s="280"/>
      <c r="BE25" s="281"/>
      <c r="BF25" s="8"/>
      <c r="BG25" s="7"/>
      <c r="BH25" s="6"/>
      <c r="BI25" s="8"/>
      <c r="BJ25" s="6"/>
      <c r="BK25" s="8"/>
      <c r="BL25" s="7"/>
      <c r="BM25" s="6"/>
    </row>
    <row r="26" spans="1:65" ht="12.75" customHeight="1" x14ac:dyDescent="0.25">
      <c r="B26" s="270"/>
      <c r="C26" s="270"/>
      <c r="D26" s="270"/>
      <c r="E26" s="270"/>
      <c r="F26" s="270"/>
      <c r="G26" s="270"/>
      <c r="H26" s="270"/>
      <c r="I26" s="270"/>
      <c r="J26" s="271"/>
      <c r="K26" s="271"/>
      <c r="L26" s="272"/>
      <c r="M26" s="273"/>
      <c r="N26" s="273"/>
      <c r="O26" s="273"/>
      <c r="P26" s="273"/>
      <c r="Q26" s="273"/>
      <c r="R26" s="273"/>
      <c r="S26" s="273"/>
      <c r="T26" s="274"/>
      <c r="U26" s="271"/>
      <c r="V26" s="271"/>
      <c r="W26" s="13"/>
      <c r="X26" s="13"/>
      <c r="Y26" s="256"/>
      <c r="Z26" s="257"/>
      <c r="AA26" s="13"/>
      <c r="AB26" s="13"/>
      <c r="AC26" s="13"/>
      <c r="AD26" s="256"/>
      <c r="AE26" s="269"/>
      <c r="AF26" s="269"/>
      <c r="AG26" s="257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C26" s="279" t="s">
        <v>26</v>
      </c>
      <c r="BD26" s="280"/>
      <c r="BE26" s="281"/>
      <c r="BF26" s="31"/>
      <c r="BG26" s="32"/>
      <c r="BH26" s="33"/>
      <c r="BI26" s="31"/>
      <c r="BJ26" s="33"/>
      <c r="BK26" s="8"/>
      <c r="BL26" s="7"/>
      <c r="BM26" s="6"/>
    </row>
    <row r="27" spans="1:65" ht="12.75" customHeight="1" x14ac:dyDescent="0.25">
      <c r="B27" s="270"/>
      <c r="C27" s="270"/>
      <c r="D27" s="270"/>
      <c r="E27" s="270"/>
      <c r="F27" s="270"/>
      <c r="G27" s="270"/>
      <c r="H27" s="270"/>
      <c r="I27" s="270"/>
      <c r="J27" s="271"/>
      <c r="K27" s="271"/>
      <c r="L27" s="272"/>
      <c r="M27" s="273"/>
      <c r="N27" s="273"/>
      <c r="O27" s="273"/>
      <c r="P27" s="273"/>
      <c r="Q27" s="273"/>
      <c r="R27" s="273"/>
      <c r="S27" s="273"/>
      <c r="T27" s="274"/>
      <c r="U27" s="271"/>
      <c r="V27" s="271"/>
      <c r="W27" s="13"/>
      <c r="X27" s="13"/>
      <c r="Y27" s="256"/>
      <c r="Z27" s="257"/>
      <c r="AA27" s="13"/>
      <c r="AB27" s="13"/>
      <c r="AC27" s="13"/>
      <c r="AD27" s="256"/>
      <c r="AE27" s="269"/>
      <c r="AF27" s="269"/>
      <c r="AG27" s="257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C27" s="279" t="s">
        <v>25</v>
      </c>
      <c r="BD27" s="280"/>
      <c r="BE27" s="281"/>
      <c r="BF27" s="31"/>
      <c r="BG27" s="32"/>
      <c r="BH27" s="33"/>
      <c r="BI27" s="31"/>
      <c r="BJ27" s="33"/>
      <c r="BK27" s="8"/>
      <c r="BL27" s="7"/>
      <c r="BM27" s="6"/>
    </row>
    <row r="28" spans="1:65" ht="12.75" customHeight="1" x14ac:dyDescent="0.25">
      <c r="B28" s="270"/>
      <c r="C28" s="270"/>
      <c r="D28" s="270"/>
      <c r="E28" s="270"/>
      <c r="F28" s="270"/>
      <c r="G28" s="270"/>
      <c r="H28" s="270"/>
      <c r="I28" s="270"/>
      <c r="J28" s="271"/>
      <c r="K28" s="271"/>
      <c r="L28" s="272"/>
      <c r="M28" s="273"/>
      <c r="N28" s="273"/>
      <c r="O28" s="273"/>
      <c r="P28" s="273"/>
      <c r="Q28" s="273"/>
      <c r="R28" s="273"/>
      <c r="S28" s="273"/>
      <c r="T28" s="274"/>
      <c r="U28" s="271"/>
      <c r="V28" s="271"/>
      <c r="W28" s="13"/>
      <c r="X28" s="13"/>
      <c r="Y28" s="256"/>
      <c r="Z28" s="257"/>
      <c r="AA28" s="13"/>
      <c r="AB28" s="13"/>
      <c r="AC28" s="13"/>
      <c r="AD28" s="256"/>
      <c r="AE28" s="269"/>
      <c r="AF28" s="269"/>
      <c r="AG28" s="257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C28" s="279" t="s">
        <v>24</v>
      </c>
      <c r="BD28" s="280"/>
      <c r="BE28" s="281"/>
      <c r="BF28" s="288"/>
      <c r="BG28" s="289"/>
      <c r="BH28" s="290"/>
      <c r="BI28" s="288"/>
      <c r="BJ28" s="290"/>
      <c r="BK28" s="288"/>
      <c r="BL28" s="289"/>
      <c r="BM28" s="290"/>
    </row>
    <row r="29" spans="1:65" ht="12.75" customHeight="1" x14ac:dyDescent="0.25">
      <c r="B29" s="270"/>
      <c r="C29" s="270"/>
      <c r="D29" s="270"/>
      <c r="E29" s="270"/>
      <c r="F29" s="270"/>
      <c r="G29" s="270"/>
      <c r="H29" s="270"/>
      <c r="I29" s="270"/>
      <c r="J29" s="271"/>
      <c r="K29" s="271"/>
      <c r="L29" s="272"/>
      <c r="M29" s="273"/>
      <c r="N29" s="273"/>
      <c r="O29" s="273"/>
      <c r="P29" s="273"/>
      <c r="Q29" s="273"/>
      <c r="R29" s="273"/>
      <c r="S29" s="273"/>
      <c r="T29" s="274"/>
      <c r="U29" s="271"/>
      <c r="V29" s="271"/>
      <c r="W29" s="13"/>
      <c r="X29" s="13"/>
      <c r="Y29" s="256"/>
      <c r="Z29" s="257"/>
      <c r="AA29" s="13"/>
      <c r="AB29" s="13"/>
      <c r="AC29" s="13"/>
      <c r="AD29" s="256"/>
      <c r="AE29" s="269"/>
      <c r="AF29" s="269"/>
      <c r="AG29" s="257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C29" s="279" t="s">
        <v>23</v>
      </c>
      <c r="BD29" s="280"/>
      <c r="BE29" s="281"/>
      <c r="BF29" s="288"/>
      <c r="BG29" s="289"/>
      <c r="BH29" s="290"/>
      <c r="BI29" s="288"/>
      <c r="BJ29" s="290"/>
      <c r="BK29" s="288"/>
      <c r="BL29" s="289"/>
      <c r="BM29" s="290"/>
    </row>
    <row r="30" spans="1:65" ht="12.75" customHeight="1" x14ac:dyDescent="0.25">
      <c r="B30" s="270"/>
      <c r="C30" s="270"/>
      <c r="D30" s="270"/>
      <c r="E30" s="270"/>
      <c r="F30" s="270"/>
      <c r="G30" s="270"/>
      <c r="H30" s="270"/>
      <c r="I30" s="270"/>
      <c r="J30" s="271"/>
      <c r="K30" s="271"/>
      <c r="L30" s="272"/>
      <c r="M30" s="273"/>
      <c r="N30" s="273"/>
      <c r="O30" s="273"/>
      <c r="P30" s="273"/>
      <c r="Q30" s="273"/>
      <c r="R30" s="273"/>
      <c r="S30" s="273"/>
      <c r="T30" s="274"/>
      <c r="U30" s="271"/>
      <c r="V30" s="271"/>
      <c r="W30" s="13"/>
      <c r="X30" s="13"/>
      <c r="Y30" s="256"/>
      <c r="Z30" s="257"/>
      <c r="AA30" s="13"/>
      <c r="AB30" s="13"/>
      <c r="AC30" s="13"/>
      <c r="AD30" s="256"/>
      <c r="AE30" s="269"/>
      <c r="AF30" s="269"/>
      <c r="AG30" s="257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C30" s="279" t="s">
        <v>22</v>
      </c>
      <c r="BD30" s="280"/>
      <c r="BE30" s="281"/>
      <c r="BF30" s="31"/>
      <c r="BG30" s="32"/>
      <c r="BH30" s="33"/>
      <c r="BI30" s="31"/>
      <c r="BJ30" s="33"/>
      <c r="BK30" s="8"/>
      <c r="BL30" s="7"/>
      <c r="BM30" s="6"/>
    </row>
    <row r="31" spans="1:65" ht="12.75" customHeight="1" x14ac:dyDescent="0.25">
      <c r="B31" s="270"/>
      <c r="C31" s="270"/>
      <c r="D31" s="270"/>
      <c r="E31" s="270"/>
      <c r="F31" s="270"/>
      <c r="G31" s="270"/>
      <c r="H31" s="270"/>
      <c r="I31" s="270"/>
      <c r="J31" s="271"/>
      <c r="K31" s="271"/>
      <c r="L31" s="272"/>
      <c r="M31" s="273"/>
      <c r="N31" s="273"/>
      <c r="O31" s="273"/>
      <c r="P31" s="273"/>
      <c r="Q31" s="273"/>
      <c r="R31" s="273"/>
      <c r="S31" s="273"/>
      <c r="T31" s="274"/>
      <c r="U31" s="271"/>
      <c r="V31" s="271"/>
      <c r="W31" s="13"/>
      <c r="X31" s="13"/>
      <c r="Y31" s="256"/>
      <c r="Z31" s="257"/>
      <c r="AA31" s="13"/>
      <c r="AB31" s="13"/>
      <c r="AC31" s="13"/>
      <c r="AD31" s="256"/>
      <c r="AE31" s="269"/>
      <c r="AF31" s="269"/>
      <c r="AG31" s="257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C31" s="279" t="s">
        <v>21</v>
      </c>
      <c r="BD31" s="280"/>
      <c r="BE31" s="280"/>
      <c r="BF31" s="280"/>
      <c r="BG31" s="280"/>
      <c r="BH31" s="280"/>
      <c r="BI31" s="280"/>
      <c r="BJ31" s="280"/>
      <c r="BK31" s="318" t="s">
        <v>20</v>
      </c>
      <c r="BL31" s="318"/>
      <c r="BM31" s="319"/>
    </row>
    <row r="32" spans="1:65" ht="12.75" customHeight="1" x14ac:dyDescent="0.25">
      <c r="B32" s="270"/>
      <c r="C32" s="270"/>
      <c r="D32" s="270"/>
      <c r="E32" s="270"/>
      <c r="F32" s="270"/>
      <c r="G32" s="270"/>
      <c r="H32" s="270"/>
      <c r="I32" s="270"/>
      <c r="J32" s="271"/>
      <c r="K32" s="271"/>
      <c r="L32" s="272"/>
      <c r="M32" s="273"/>
      <c r="N32" s="273"/>
      <c r="O32" s="273"/>
      <c r="P32" s="273"/>
      <c r="Q32" s="273"/>
      <c r="R32" s="273"/>
      <c r="S32" s="273"/>
      <c r="T32" s="274"/>
      <c r="U32" s="271"/>
      <c r="V32" s="271"/>
      <c r="W32" s="13"/>
      <c r="X32" s="13"/>
      <c r="Y32" s="256"/>
      <c r="Z32" s="257"/>
      <c r="AA32" s="13"/>
      <c r="AB32" s="13"/>
      <c r="AC32" s="13"/>
      <c r="AD32" s="256"/>
      <c r="AE32" s="269"/>
      <c r="AF32" s="269"/>
      <c r="AG32" s="257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C32" s="320"/>
      <c r="BD32" s="321"/>
      <c r="BE32" s="321"/>
      <c r="BF32" s="321"/>
      <c r="BG32" s="321"/>
      <c r="BH32" s="321"/>
      <c r="BI32" s="321"/>
      <c r="BJ32" s="321"/>
      <c r="BK32" s="322" t="s">
        <v>19</v>
      </c>
      <c r="BL32" s="322"/>
      <c r="BM32" s="323"/>
    </row>
    <row r="33" spans="2:65" ht="12.75" customHeight="1" x14ac:dyDescent="0.25">
      <c r="B33" s="270"/>
      <c r="C33" s="270"/>
      <c r="D33" s="270"/>
      <c r="E33" s="270"/>
      <c r="F33" s="270"/>
      <c r="G33" s="270"/>
      <c r="H33" s="270"/>
      <c r="I33" s="270"/>
      <c r="J33" s="271"/>
      <c r="K33" s="271"/>
      <c r="L33" s="272"/>
      <c r="M33" s="273"/>
      <c r="N33" s="273"/>
      <c r="O33" s="273"/>
      <c r="P33" s="273"/>
      <c r="Q33" s="273"/>
      <c r="R33" s="273"/>
      <c r="S33" s="273"/>
      <c r="T33" s="274"/>
      <c r="U33" s="271"/>
      <c r="V33" s="271"/>
      <c r="W33" s="13"/>
      <c r="X33" s="13"/>
      <c r="Y33" s="256"/>
      <c r="Z33" s="257"/>
      <c r="AA33" s="13"/>
      <c r="AB33" s="13"/>
      <c r="AC33" s="13"/>
      <c r="AD33" s="256"/>
      <c r="AE33" s="269"/>
      <c r="AF33" s="269"/>
      <c r="AG33" s="257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C33" s="291" t="s">
        <v>18</v>
      </c>
      <c r="BD33" s="292"/>
      <c r="BE33" s="292"/>
      <c r="BF33" s="292"/>
      <c r="BG33" s="292"/>
      <c r="BH33" s="292"/>
      <c r="BI33" s="292"/>
      <c r="BJ33" s="292"/>
      <c r="BK33" s="292"/>
      <c r="BL33" s="292"/>
      <c r="BM33" s="293"/>
    </row>
    <row r="34" spans="2:65" ht="12.75" customHeight="1" x14ac:dyDescent="0.25">
      <c r="B34" s="270"/>
      <c r="C34" s="270"/>
      <c r="D34" s="270"/>
      <c r="E34" s="270"/>
      <c r="F34" s="270"/>
      <c r="G34" s="270"/>
      <c r="H34" s="270"/>
      <c r="I34" s="270"/>
      <c r="J34" s="271"/>
      <c r="K34" s="271"/>
      <c r="L34" s="272"/>
      <c r="M34" s="273"/>
      <c r="N34" s="273"/>
      <c r="O34" s="273"/>
      <c r="P34" s="273"/>
      <c r="Q34" s="273"/>
      <c r="R34" s="273"/>
      <c r="S34" s="273"/>
      <c r="T34" s="274"/>
      <c r="U34" s="271"/>
      <c r="V34" s="271"/>
      <c r="W34" s="294" t="s">
        <v>17</v>
      </c>
      <c r="X34" s="294"/>
      <c r="Y34" s="294"/>
      <c r="Z34" s="294"/>
      <c r="AA34" s="294"/>
      <c r="AB34" s="294"/>
      <c r="AC34" s="294"/>
      <c r="AD34" s="294"/>
      <c r="AE34" s="294"/>
      <c r="AF34" s="294"/>
      <c r="AG34" s="29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C34" s="291" t="s">
        <v>16</v>
      </c>
      <c r="BD34" s="292"/>
      <c r="BE34" s="292"/>
      <c r="BF34" s="292"/>
      <c r="BG34" s="292"/>
      <c r="BH34" s="292"/>
      <c r="BI34" s="292"/>
      <c r="BJ34" s="292"/>
      <c r="BK34" s="292"/>
      <c r="BL34" s="292"/>
      <c r="BM34" s="293"/>
    </row>
    <row r="35" spans="2:65" ht="12.75" customHeight="1" thickBot="1" x14ac:dyDescent="0.3">
      <c r="B35" s="300"/>
      <c r="C35" s="300"/>
      <c r="D35" s="300"/>
      <c r="E35" s="300"/>
      <c r="F35" s="300"/>
      <c r="G35" s="300"/>
      <c r="H35" s="300"/>
      <c r="I35" s="300"/>
      <c r="J35" s="301"/>
      <c r="K35" s="301"/>
      <c r="L35" s="314"/>
      <c r="M35" s="315"/>
      <c r="N35" s="315"/>
      <c r="O35" s="315"/>
      <c r="P35" s="315"/>
      <c r="Q35" s="315"/>
      <c r="R35" s="315"/>
      <c r="S35" s="315"/>
      <c r="T35" s="316"/>
      <c r="U35" s="301"/>
      <c r="V35" s="301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7"/>
      <c r="AI35" s="317" t="s">
        <v>15</v>
      </c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9"/>
    </row>
    <row r="36" spans="2:65" ht="13.5" customHeight="1" thickBot="1" x14ac:dyDescent="0.3">
      <c r="B36" s="312" t="s">
        <v>14</v>
      </c>
      <c r="C36" s="313"/>
      <c r="D36" s="309"/>
      <c r="E36" s="310"/>
      <c r="F36" s="310"/>
      <c r="G36" s="310"/>
      <c r="H36" s="310"/>
      <c r="I36" s="311"/>
      <c r="J36" s="305"/>
      <c r="K36" s="306"/>
      <c r="L36" s="307" t="s">
        <v>14</v>
      </c>
      <c r="M36" s="308"/>
      <c r="N36" s="309"/>
      <c r="O36" s="310"/>
      <c r="P36" s="310"/>
      <c r="Q36" s="310"/>
      <c r="R36" s="310"/>
      <c r="S36" s="310"/>
      <c r="T36" s="311"/>
      <c r="U36" s="305"/>
      <c r="V36" s="30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7"/>
      <c r="AI36" s="324" t="s">
        <v>13</v>
      </c>
      <c r="AJ36" s="325"/>
      <c r="AK36" s="325"/>
      <c r="AL36" s="325"/>
      <c r="AM36" s="325"/>
      <c r="AN36" s="326"/>
      <c r="AO36" s="12"/>
      <c r="AP36" s="12"/>
      <c r="AQ36" s="12"/>
      <c r="AR36" s="12"/>
      <c r="AS36" s="12"/>
      <c r="AT36" s="12"/>
      <c r="AU36" s="11"/>
      <c r="AV36" s="279" t="s">
        <v>12</v>
      </c>
      <c r="AW36" s="280"/>
      <c r="AX36" s="280"/>
      <c r="AY36" s="280"/>
      <c r="AZ36" s="280"/>
      <c r="BA36" s="281"/>
      <c r="BB36" s="8"/>
      <c r="BC36" s="7"/>
      <c r="BD36" s="7"/>
      <c r="BE36" s="7"/>
      <c r="BF36" s="7"/>
      <c r="BG36" s="6"/>
      <c r="BH36" s="8"/>
      <c r="BI36" s="7"/>
      <c r="BJ36" s="7"/>
      <c r="BK36" s="7"/>
      <c r="BL36" s="7"/>
      <c r="BM36" s="6"/>
    </row>
    <row r="37" spans="2:65" ht="13.5" customHeight="1" thickBot="1" x14ac:dyDescent="0.3">
      <c r="B37" s="312" t="s">
        <v>14</v>
      </c>
      <c r="C37" s="313"/>
      <c r="D37" s="309"/>
      <c r="E37" s="310"/>
      <c r="F37" s="310"/>
      <c r="G37" s="310"/>
      <c r="H37" s="310"/>
      <c r="I37" s="311"/>
      <c r="J37" s="305"/>
      <c r="K37" s="306"/>
      <c r="L37" s="307" t="s">
        <v>14</v>
      </c>
      <c r="M37" s="308"/>
      <c r="N37" s="309"/>
      <c r="O37" s="310"/>
      <c r="P37" s="310"/>
      <c r="Q37" s="310"/>
      <c r="R37" s="310"/>
      <c r="S37" s="310"/>
      <c r="T37" s="311"/>
      <c r="U37" s="305"/>
      <c r="V37" s="30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7"/>
      <c r="AI37" s="327"/>
      <c r="AJ37" s="328"/>
      <c r="AK37" s="328"/>
      <c r="AL37" s="328"/>
      <c r="AM37" s="328"/>
      <c r="AN37" s="329"/>
      <c r="AO37" s="3"/>
      <c r="AP37" s="3"/>
      <c r="AQ37" s="3"/>
      <c r="AR37" s="3"/>
      <c r="AS37" s="3"/>
      <c r="AT37" s="3"/>
      <c r="AU37" s="2"/>
      <c r="AV37" s="279" t="s">
        <v>9</v>
      </c>
      <c r="AW37" s="280"/>
      <c r="AX37" s="280"/>
      <c r="AY37" s="280"/>
      <c r="AZ37" s="280"/>
      <c r="BA37" s="281"/>
      <c r="BB37" s="8"/>
      <c r="BC37" s="7"/>
      <c r="BD37" s="7"/>
      <c r="BE37" s="7"/>
      <c r="BF37" s="7"/>
      <c r="BG37" s="6"/>
      <c r="BH37" s="8"/>
      <c r="BI37" s="7"/>
      <c r="BJ37" s="7"/>
      <c r="BK37" s="7"/>
      <c r="BL37" s="7"/>
      <c r="BM37" s="6"/>
    </row>
    <row r="38" spans="2:65" ht="13.5" customHeight="1" x14ac:dyDescent="0.25">
      <c r="B38" s="302" t="s">
        <v>11</v>
      </c>
      <c r="C38" s="303"/>
      <c r="D38" s="303"/>
      <c r="E38" s="303"/>
      <c r="F38" s="303"/>
      <c r="G38" s="303"/>
      <c r="H38" s="303"/>
      <c r="I38" s="303"/>
      <c r="J38" s="303"/>
      <c r="K38" s="304"/>
      <c r="L38" s="302" t="s">
        <v>10</v>
      </c>
      <c r="M38" s="303"/>
      <c r="N38" s="303"/>
      <c r="O38" s="303"/>
      <c r="P38" s="303"/>
      <c r="Q38" s="303"/>
      <c r="R38" s="303"/>
      <c r="S38" s="303"/>
      <c r="T38" s="303"/>
      <c r="U38" s="303"/>
      <c r="V38" s="304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I38" s="324" t="s">
        <v>6</v>
      </c>
      <c r="AJ38" s="325"/>
      <c r="AK38" s="325"/>
      <c r="AL38" s="325"/>
      <c r="AM38" s="325"/>
      <c r="AN38" s="326"/>
      <c r="AO38" s="10"/>
      <c r="AP38" s="10"/>
      <c r="AQ38" s="10"/>
      <c r="AR38" s="10"/>
      <c r="AS38" s="10"/>
      <c r="AT38" s="10"/>
      <c r="AU38" s="9"/>
      <c r="AV38" s="279" t="s">
        <v>5</v>
      </c>
      <c r="AW38" s="280"/>
      <c r="AX38" s="280"/>
      <c r="AY38" s="280"/>
      <c r="AZ38" s="280"/>
      <c r="BA38" s="281"/>
      <c r="BB38" s="8"/>
      <c r="BC38" s="7"/>
      <c r="BD38" s="7"/>
      <c r="BE38" s="7"/>
      <c r="BF38" s="7"/>
      <c r="BG38" s="6"/>
      <c r="BH38" s="8"/>
      <c r="BI38" s="7"/>
      <c r="BJ38" s="7"/>
      <c r="BK38" s="7"/>
      <c r="BL38" s="7"/>
      <c r="BM38" s="6"/>
    </row>
    <row r="39" spans="2:65" ht="13.5" customHeight="1" x14ac:dyDescent="0.25">
      <c r="B39" s="270" t="s">
        <v>8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 t="s">
        <v>7</v>
      </c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7"/>
      <c r="AI39" s="327"/>
      <c r="AJ39" s="328"/>
      <c r="AK39" s="328"/>
      <c r="AL39" s="328"/>
      <c r="AM39" s="328"/>
      <c r="AN39" s="329"/>
      <c r="AO39" s="3"/>
      <c r="AP39" s="3"/>
      <c r="AQ39" s="3"/>
      <c r="AR39" s="3"/>
      <c r="AS39" s="3"/>
      <c r="AT39" s="3"/>
      <c r="AU39" s="2"/>
      <c r="AV39" s="279" t="s">
        <v>2</v>
      </c>
      <c r="AW39" s="280"/>
      <c r="AX39" s="280"/>
      <c r="AY39" s="280"/>
      <c r="AZ39" s="280"/>
      <c r="BA39" s="281"/>
      <c r="BB39" s="4"/>
      <c r="BC39" s="3"/>
      <c r="BD39" s="3"/>
      <c r="BE39" s="3"/>
      <c r="BF39" s="3"/>
      <c r="BG39" s="2"/>
      <c r="BH39" s="4"/>
      <c r="BI39" s="3"/>
      <c r="BJ39" s="3"/>
      <c r="BK39" s="3"/>
      <c r="BL39" s="3"/>
      <c r="BM39" s="2"/>
    </row>
    <row r="40" spans="2:65" ht="13.5" customHeight="1" x14ac:dyDescent="0.25">
      <c r="B40" s="270" t="s">
        <v>4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 t="s">
        <v>3</v>
      </c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9"/>
      <c r="AH40" s="5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5"/>
    </row>
  </sheetData>
  <mergeCells count="399">
    <mergeCell ref="BJ1:BM1"/>
    <mergeCell ref="AR2:AW3"/>
    <mergeCell ref="AY2:BD3"/>
    <mergeCell ref="BJ2:BM4"/>
    <mergeCell ref="P3:W3"/>
    <mergeCell ref="X3:AA3"/>
    <mergeCell ref="AB3:AJ3"/>
    <mergeCell ref="AC4:AE4"/>
    <mergeCell ref="AO6:AT6"/>
    <mergeCell ref="AU6:AZ6"/>
    <mergeCell ref="BB6:BG6"/>
    <mergeCell ref="BH6:BM6"/>
    <mergeCell ref="P4:S4"/>
    <mergeCell ref="B7:G7"/>
    <mergeCell ref="H7:M7"/>
    <mergeCell ref="O7:T7"/>
    <mergeCell ref="U7:Z7"/>
    <mergeCell ref="AB7:AG7"/>
    <mergeCell ref="AH7:AM7"/>
    <mergeCell ref="B6:G6"/>
    <mergeCell ref="H6:M6"/>
    <mergeCell ref="O6:T6"/>
    <mergeCell ref="U6:Z6"/>
    <mergeCell ref="AB6:AG6"/>
    <mergeCell ref="AH6:AM6"/>
    <mergeCell ref="AO7:AT7"/>
    <mergeCell ref="AU7:AZ7"/>
    <mergeCell ref="BB7:BG7"/>
    <mergeCell ref="BH7:BM7"/>
    <mergeCell ref="A8:A19"/>
    <mergeCell ref="B8:B9"/>
    <mergeCell ref="D8:E8"/>
    <mergeCell ref="F8:F19"/>
    <mergeCell ref="G8:G19"/>
    <mergeCell ref="H8:H9"/>
    <mergeCell ref="BL8:BL19"/>
    <mergeCell ref="BM8:BM19"/>
    <mergeCell ref="D9:E9"/>
    <mergeCell ref="J9:K9"/>
    <mergeCell ref="Q9:R9"/>
    <mergeCell ref="W9:X9"/>
    <mergeCell ref="AD9:AE9"/>
    <mergeCell ref="AW8:AX8"/>
    <mergeCell ref="AY8:AY19"/>
    <mergeCell ref="AZ8:AZ19"/>
    <mergeCell ref="BB8:BB9"/>
    <mergeCell ref="BD8:BE8"/>
    <mergeCell ref="BF8:BF19"/>
    <mergeCell ref="AW9:AX9"/>
    <mergeCell ref="BD9:BE9"/>
    <mergeCell ref="AW10:AX10"/>
    <mergeCell ref="BB10:BB11"/>
    <mergeCell ref="AM8:AM19"/>
    <mergeCell ref="AO8:AO9"/>
    <mergeCell ref="AQ8:AR8"/>
    <mergeCell ref="AS8:AS19"/>
    <mergeCell ref="AT8:AT19"/>
    <mergeCell ref="AU8:AU9"/>
    <mergeCell ref="AQ9:AR9"/>
    <mergeCell ref="BD10:BE10"/>
    <mergeCell ref="BD11:BE11"/>
    <mergeCell ref="BD14:BE14"/>
    <mergeCell ref="AW18:AX18"/>
    <mergeCell ref="BB18:BB19"/>
    <mergeCell ref="BD18:BE18"/>
    <mergeCell ref="AW19:AX19"/>
    <mergeCell ref="BD19:BE19"/>
    <mergeCell ref="BJ9:BK9"/>
    <mergeCell ref="B10:B11"/>
    <mergeCell ref="D10:E10"/>
    <mergeCell ref="H10:H11"/>
    <mergeCell ref="J10:K10"/>
    <mergeCell ref="O10:O11"/>
    <mergeCell ref="Q10:R10"/>
    <mergeCell ref="U10:U11"/>
    <mergeCell ref="W10:X10"/>
    <mergeCell ref="AB10:AB11"/>
    <mergeCell ref="BG8:BG19"/>
    <mergeCell ref="BH8:BH9"/>
    <mergeCell ref="BJ8:BK8"/>
    <mergeCell ref="AO10:AO11"/>
    <mergeCell ref="AQ10:AR10"/>
    <mergeCell ref="AU10:AU11"/>
    <mergeCell ref="AD8:AE8"/>
    <mergeCell ref="AF8:AF19"/>
    <mergeCell ref="AG8:AG19"/>
    <mergeCell ref="AH8:AH9"/>
    <mergeCell ref="AJ8:AK8"/>
    <mergeCell ref="AL8:AL19"/>
    <mergeCell ref="AJ9:AK9"/>
    <mergeCell ref="AD10:AE10"/>
    <mergeCell ref="BH10:BH11"/>
    <mergeCell ref="BJ10:BK10"/>
    <mergeCell ref="D11:E11"/>
    <mergeCell ref="J11:K11"/>
    <mergeCell ref="Q11:R11"/>
    <mergeCell ref="W11:X11"/>
    <mergeCell ref="AD11:AE11"/>
    <mergeCell ref="AJ11:AK11"/>
    <mergeCell ref="AQ11:AR11"/>
    <mergeCell ref="AH10:AH11"/>
    <mergeCell ref="AJ10:AK10"/>
    <mergeCell ref="T8:T19"/>
    <mergeCell ref="U8:U9"/>
    <mergeCell ref="W8:X8"/>
    <mergeCell ref="Y8:Y19"/>
    <mergeCell ref="Z8:Z19"/>
    <mergeCell ref="AB8:AB9"/>
    <mergeCell ref="W12:X12"/>
    <mergeCell ref="AB12:AB13"/>
    <mergeCell ref="W14:X14"/>
    <mergeCell ref="AB14:AB15"/>
    <mergeCell ref="J8:K8"/>
    <mergeCell ref="L8:L19"/>
    <mergeCell ref="AW11:AX11"/>
    <mergeCell ref="BJ11:BK11"/>
    <mergeCell ref="B12:B13"/>
    <mergeCell ref="D12:E12"/>
    <mergeCell ref="H12:H13"/>
    <mergeCell ref="J12:K12"/>
    <mergeCell ref="O12:O13"/>
    <mergeCell ref="Q12:R12"/>
    <mergeCell ref="U12:U13"/>
    <mergeCell ref="M8:M19"/>
    <mergeCell ref="O8:O9"/>
    <mergeCell ref="Q8:R8"/>
    <mergeCell ref="S8:S19"/>
    <mergeCell ref="AW12:AX12"/>
    <mergeCell ref="BB12:BB13"/>
    <mergeCell ref="BD12:BE12"/>
    <mergeCell ref="BH12:BH13"/>
    <mergeCell ref="BJ12:BK12"/>
    <mergeCell ref="D13:E13"/>
    <mergeCell ref="J13:K13"/>
    <mergeCell ref="Q13:R13"/>
    <mergeCell ref="W13:X13"/>
    <mergeCell ref="AD13:AE13"/>
    <mergeCell ref="AD12:AE12"/>
    <mergeCell ref="AH12:AH13"/>
    <mergeCell ref="AJ12:AK12"/>
    <mergeCell ref="AO12:AO13"/>
    <mergeCell ref="AQ12:AR12"/>
    <mergeCell ref="AU12:AU13"/>
    <mergeCell ref="AJ13:AK13"/>
    <mergeCell ref="AQ13:AR13"/>
    <mergeCell ref="AW13:AX13"/>
    <mergeCell ref="BD13:BE13"/>
    <mergeCell ref="BJ13:BK13"/>
    <mergeCell ref="B14:B15"/>
    <mergeCell ref="D14:E14"/>
    <mergeCell ref="H14:H15"/>
    <mergeCell ref="J14:K14"/>
    <mergeCell ref="O14:O15"/>
    <mergeCell ref="Q14:R14"/>
    <mergeCell ref="U14:U15"/>
    <mergeCell ref="AW14:AX14"/>
    <mergeCell ref="BB14:BB15"/>
    <mergeCell ref="BH14:BH15"/>
    <mergeCell ref="BJ14:BK14"/>
    <mergeCell ref="D15:E15"/>
    <mergeCell ref="J15:K15"/>
    <mergeCell ref="Q15:R15"/>
    <mergeCell ref="W15:X15"/>
    <mergeCell ref="AD15:AE15"/>
    <mergeCell ref="AD14:AE14"/>
    <mergeCell ref="AH14:AH15"/>
    <mergeCell ref="AJ14:AK14"/>
    <mergeCell ref="AO14:AO15"/>
    <mergeCell ref="AQ14:AR14"/>
    <mergeCell ref="AU14:AU15"/>
    <mergeCell ref="AJ15:AK15"/>
    <mergeCell ref="AQ15:AR15"/>
    <mergeCell ref="AW15:AX15"/>
    <mergeCell ref="BD15:BE15"/>
    <mergeCell ref="BJ15:BK15"/>
    <mergeCell ref="Q16:R16"/>
    <mergeCell ref="U16:U17"/>
    <mergeCell ref="BJ16:BK16"/>
    <mergeCell ref="D17:E17"/>
    <mergeCell ref="J17:K17"/>
    <mergeCell ref="Q17:R17"/>
    <mergeCell ref="W17:X17"/>
    <mergeCell ref="AD17:AE17"/>
    <mergeCell ref="AJ17:AK17"/>
    <mergeCell ref="AQ17:AR17"/>
    <mergeCell ref="AW17:AX17"/>
    <mergeCell ref="BD17:BE17"/>
    <mergeCell ref="AQ16:AR16"/>
    <mergeCell ref="AU16:AU17"/>
    <mergeCell ref="AW16:AX16"/>
    <mergeCell ref="BB16:BB17"/>
    <mergeCell ref="BD16:BE16"/>
    <mergeCell ref="BH16:BH17"/>
    <mergeCell ref="W16:X16"/>
    <mergeCell ref="BJ17:BK17"/>
    <mergeCell ref="B16:B17"/>
    <mergeCell ref="D16:E16"/>
    <mergeCell ref="H16:H17"/>
    <mergeCell ref="J16:K16"/>
    <mergeCell ref="O16:O17"/>
    <mergeCell ref="AD18:AE18"/>
    <mergeCell ref="AH18:AH19"/>
    <mergeCell ref="AJ18:AK18"/>
    <mergeCell ref="AO18:AO19"/>
    <mergeCell ref="AJ19:AK19"/>
    <mergeCell ref="AB16:AB17"/>
    <mergeCell ref="AD16:AE16"/>
    <mergeCell ref="AH16:AH17"/>
    <mergeCell ref="AJ16:AK16"/>
    <mergeCell ref="AO16:AO17"/>
    <mergeCell ref="B18:B19"/>
    <mergeCell ref="D18:E18"/>
    <mergeCell ref="H18:H19"/>
    <mergeCell ref="J18:K18"/>
    <mergeCell ref="O18:O19"/>
    <mergeCell ref="Q18:R18"/>
    <mergeCell ref="U18:U19"/>
    <mergeCell ref="W18:X18"/>
    <mergeCell ref="AB18:AB19"/>
    <mergeCell ref="BJ19:BK19"/>
    <mergeCell ref="B20:C20"/>
    <mergeCell ref="D20:E20"/>
    <mergeCell ref="F20:G20"/>
    <mergeCell ref="H20:I20"/>
    <mergeCell ref="J20:K20"/>
    <mergeCell ref="L20:M20"/>
    <mergeCell ref="O20:P20"/>
    <mergeCell ref="BD20:BE20"/>
    <mergeCell ref="BF20:BG20"/>
    <mergeCell ref="BH20:BI20"/>
    <mergeCell ref="BJ20:BK20"/>
    <mergeCell ref="AD19:AE19"/>
    <mergeCell ref="BH18:BH19"/>
    <mergeCell ref="BJ18:BK18"/>
    <mergeCell ref="D19:E19"/>
    <mergeCell ref="J19:K19"/>
    <mergeCell ref="Q19:R19"/>
    <mergeCell ref="W19:X19"/>
    <mergeCell ref="AQ18:AR18"/>
    <mergeCell ref="AU18:AU19"/>
    <mergeCell ref="AQ19:AR19"/>
    <mergeCell ref="BL20:BM20"/>
    <mergeCell ref="B22:E22"/>
    <mergeCell ref="F22:K22"/>
    <mergeCell ref="L22:P22"/>
    <mergeCell ref="Q22:V22"/>
    <mergeCell ref="AQ20:AR20"/>
    <mergeCell ref="AS20:AT20"/>
    <mergeCell ref="AU20:AV20"/>
    <mergeCell ref="AW20:AX20"/>
    <mergeCell ref="AY20:AZ20"/>
    <mergeCell ref="BB20:BC20"/>
    <mergeCell ref="AD20:AE20"/>
    <mergeCell ref="AF20:AG20"/>
    <mergeCell ref="AH20:AI20"/>
    <mergeCell ref="AJ20:AK20"/>
    <mergeCell ref="AL20:AM20"/>
    <mergeCell ref="AO20:AP20"/>
    <mergeCell ref="Q20:R20"/>
    <mergeCell ref="S20:T20"/>
    <mergeCell ref="U20:V20"/>
    <mergeCell ref="W20:X20"/>
    <mergeCell ref="Y20:Z20"/>
    <mergeCell ref="AB20:AC20"/>
    <mergeCell ref="AI23:BA23"/>
    <mergeCell ref="BC23:BM23"/>
    <mergeCell ref="B24:I24"/>
    <mergeCell ref="J24:K24"/>
    <mergeCell ref="L24:T24"/>
    <mergeCell ref="U24:V24"/>
    <mergeCell ref="Y24:Z24"/>
    <mergeCell ref="AD24:AG24"/>
    <mergeCell ref="AI24:BA24"/>
    <mergeCell ref="BC24:BE24"/>
    <mergeCell ref="B23:I23"/>
    <mergeCell ref="J23:K23"/>
    <mergeCell ref="L23:T23"/>
    <mergeCell ref="U23:V23"/>
    <mergeCell ref="Y23:Z23"/>
    <mergeCell ref="AD23:AG23"/>
    <mergeCell ref="BF24:BH24"/>
    <mergeCell ref="BI24:BJ24"/>
    <mergeCell ref="BK24:BM24"/>
    <mergeCell ref="B25:I25"/>
    <mergeCell ref="J25:K25"/>
    <mergeCell ref="L25:T25"/>
    <mergeCell ref="U25:V25"/>
    <mergeCell ref="Y25:Z25"/>
    <mergeCell ref="AD25:AG25"/>
    <mergeCell ref="AI25:BA25"/>
    <mergeCell ref="BC25:BE25"/>
    <mergeCell ref="B26:I26"/>
    <mergeCell ref="J26:K26"/>
    <mergeCell ref="L26:T26"/>
    <mergeCell ref="U26:V26"/>
    <mergeCell ref="Y26:Z26"/>
    <mergeCell ref="AD26:AG26"/>
    <mergeCell ref="AI26:BA26"/>
    <mergeCell ref="BC26:BE26"/>
    <mergeCell ref="AI27:BA27"/>
    <mergeCell ref="BC27:BE27"/>
    <mergeCell ref="B28:I28"/>
    <mergeCell ref="J28:K28"/>
    <mergeCell ref="L28:T28"/>
    <mergeCell ref="U28:V28"/>
    <mergeCell ref="Y28:Z28"/>
    <mergeCell ref="AD28:AG28"/>
    <mergeCell ref="AI28:BA28"/>
    <mergeCell ref="BC28:BE28"/>
    <mergeCell ref="B27:I27"/>
    <mergeCell ref="J27:K27"/>
    <mergeCell ref="L27:T27"/>
    <mergeCell ref="U27:V27"/>
    <mergeCell ref="Y27:Z27"/>
    <mergeCell ref="AD27:AG27"/>
    <mergeCell ref="BF28:BH28"/>
    <mergeCell ref="BI28:BJ28"/>
    <mergeCell ref="BK28:BM28"/>
    <mergeCell ref="B29:I29"/>
    <mergeCell ref="J29:K29"/>
    <mergeCell ref="L29:T29"/>
    <mergeCell ref="U29:V29"/>
    <mergeCell ref="Y29:Z29"/>
    <mergeCell ref="AD29:AG29"/>
    <mergeCell ref="AI29:BA29"/>
    <mergeCell ref="BC29:BE29"/>
    <mergeCell ref="BF29:BH29"/>
    <mergeCell ref="BI29:BJ29"/>
    <mergeCell ref="BK29:BM29"/>
    <mergeCell ref="B30:I30"/>
    <mergeCell ref="J30:K30"/>
    <mergeCell ref="L30:T30"/>
    <mergeCell ref="U30:V30"/>
    <mergeCell ref="Y30:Z30"/>
    <mergeCell ref="AD30:AG30"/>
    <mergeCell ref="AI30:BA30"/>
    <mergeCell ref="BC30:BE30"/>
    <mergeCell ref="B31:I31"/>
    <mergeCell ref="J31:K31"/>
    <mergeCell ref="L31:T31"/>
    <mergeCell ref="U31:V31"/>
    <mergeCell ref="Y31:Z31"/>
    <mergeCell ref="AD31:AG31"/>
    <mergeCell ref="AI31:BA31"/>
    <mergeCell ref="BC31:BJ31"/>
    <mergeCell ref="BK31:BM31"/>
    <mergeCell ref="B32:I32"/>
    <mergeCell ref="J32:K32"/>
    <mergeCell ref="L32:T32"/>
    <mergeCell ref="U32:V32"/>
    <mergeCell ref="Y32:Z32"/>
    <mergeCell ref="AD32:AG32"/>
    <mergeCell ref="AI32:BA32"/>
    <mergeCell ref="BC32:BJ32"/>
    <mergeCell ref="BK32:BM32"/>
    <mergeCell ref="AI33:BA33"/>
    <mergeCell ref="BC33:BM33"/>
    <mergeCell ref="B34:I34"/>
    <mergeCell ref="J34:K34"/>
    <mergeCell ref="L34:T34"/>
    <mergeCell ref="U34:V34"/>
    <mergeCell ref="W34:AG40"/>
    <mergeCell ref="AI34:BA34"/>
    <mergeCell ref="BC34:BM34"/>
    <mergeCell ref="B35:I35"/>
    <mergeCell ref="B33:I33"/>
    <mergeCell ref="J33:K33"/>
    <mergeCell ref="L33:T33"/>
    <mergeCell ref="U33:V33"/>
    <mergeCell ref="Y33:Z33"/>
    <mergeCell ref="AD33:AG33"/>
    <mergeCell ref="J35:K35"/>
    <mergeCell ref="L35:T35"/>
    <mergeCell ref="U35:V35"/>
    <mergeCell ref="AI35:AU35"/>
    <mergeCell ref="B36:C36"/>
    <mergeCell ref="D36:I36"/>
    <mergeCell ref="J36:K36"/>
    <mergeCell ref="L36:M36"/>
    <mergeCell ref="N36:T36"/>
    <mergeCell ref="U36:V36"/>
    <mergeCell ref="AI36:AN37"/>
    <mergeCell ref="AV36:BA36"/>
    <mergeCell ref="B37:C37"/>
    <mergeCell ref="D37:I37"/>
    <mergeCell ref="J37:K37"/>
    <mergeCell ref="L37:M37"/>
    <mergeCell ref="N37:T37"/>
    <mergeCell ref="U37:V37"/>
    <mergeCell ref="AV37:BA37"/>
    <mergeCell ref="B40:K40"/>
    <mergeCell ref="L40:V40"/>
    <mergeCell ref="B38:K38"/>
    <mergeCell ref="L38:V38"/>
    <mergeCell ref="AI38:AN39"/>
    <mergeCell ref="AV38:BA38"/>
    <mergeCell ref="B39:K39"/>
    <mergeCell ref="L39:V39"/>
    <mergeCell ref="AV39:BA39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A1:BM40"/>
  <sheetViews>
    <sheetView workbookViewId="0">
      <selection activeCell="AY2" sqref="AY2:BD3"/>
    </sheetView>
  </sheetViews>
  <sheetFormatPr defaultColWidth="9.140625" defaultRowHeight="12.75" x14ac:dyDescent="0.2"/>
  <cols>
    <col min="1" max="1" width="1.7109375" style="1" customWidth="1"/>
    <col min="2" max="3" width="2.140625" style="1" customWidth="1"/>
    <col min="4" max="5" width="2.28515625" style="1" customWidth="1"/>
    <col min="6" max="7" width="1.5703125" style="1" customWidth="1"/>
    <col min="8" max="9" width="2.140625" style="1" customWidth="1"/>
    <col min="10" max="11" width="2.28515625" style="1" customWidth="1"/>
    <col min="12" max="13" width="1.5703125" style="1" customWidth="1"/>
    <col min="14" max="14" width="1.7109375" style="1" customWidth="1"/>
    <col min="15" max="16" width="2.140625" style="1" customWidth="1"/>
    <col min="17" max="18" width="2.28515625" style="1" customWidth="1"/>
    <col min="19" max="20" width="1.5703125" style="1" customWidth="1"/>
    <col min="21" max="22" width="2.140625" style="1" customWidth="1"/>
    <col min="23" max="24" width="2.28515625" style="1" customWidth="1"/>
    <col min="25" max="26" width="1.5703125" style="1" customWidth="1"/>
    <col min="27" max="27" width="2.140625" style="1" customWidth="1"/>
    <col min="28" max="28" width="2.42578125" style="1" customWidth="1"/>
    <col min="29" max="29" width="2.140625" style="1" customWidth="1"/>
    <col min="30" max="31" width="2.28515625" style="1" customWidth="1"/>
    <col min="32" max="33" width="1.5703125" style="1" customWidth="1"/>
    <col min="34" max="35" width="2.140625" style="1" customWidth="1"/>
    <col min="36" max="37" width="2.28515625" style="1" customWidth="1"/>
    <col min="38" max="39" width="1.5703125" style="1" customWidth="1"/>
    <col min="40" max="40" width="1.7109375" style="1" customWidth="1"/>
    <col min="41" max="42" width="2.140625" style="1" customWidth="1"/>
    <col min="43" max="44" width="2.28515625" style="1" customWidth="1"/>
    <col min="45" max="46" width="1.5703125" style="1" customWidth="1"/>
    <col min="47" max="48" width="2.140625" style="1" customWidth="1"/>
    <col min="49" max="50" width="2.28515625" style="1" customWidth="1"/>
    <col min="51" max="52" width="1.5703125" style="1" customWidth="1"/>
    <col min="53" max="53" width="1.7109375" style="1" customWidth="1"/>
    <col min="54" max="55" width="2.140625" style="1" customWidth="1"/>
    <col min="56" max="57" width="2.28515625" style="1" customWidth="1"/>
    <col min="58" max="59" width="1.5703125" style="1" customWidth="1"/>
    <col min="60" max="61" width="2.140625" style="1" customWidth="1"/>
    <col min="62" max="62" width="3.140625" style="1" customWidth="1"/>
    <col min="63" max="63" width="1.42578125" style="1" customWidth="1"/>
    <col min="64" max="65" width="1.5703125" style="1" customWidth="1"/>
    <col min="66" max="16384" width="9.140625" style="1"/>
  </cols>
  <sheetData>
    <row r="1" spans="1:65" ht="15.75" x14ac:dyDescent="0.25">
      <c r="A1" s="10"/>
      <c r="C1" s="10"/>
      <c r="D1" s="10"/>
      <c r="E1" s="10"/>
      <c r="F1" s="10"/>
      <c r="G1" s="10"/>
      <c r="H1" s="10"/>
      <c r="I1" s="10"/>
      <c r="J1" s="10"/>
      <c r="K1" s="30" t="s">
        <v>62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9"/>
      <c r="AL1" s="29"/>
      <c r="AM1" s="12" t="s">
        <v>61</v>
      </c>
      <c r="AN1" s="12"/>
      <c r="AO1" s="12"/>
      <c r="AP1" s="12"/>
      <c r="AQ1" s="12"/>
      <c r="AR1" s="12"/>
      <c r="AS1" s="12"/>
      <c r="AT1" s="12"/>
      <c r="AU1" s="12"/>
      <c r="AV1" s="12" t="s">
        <v>60</v>
      </c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234" t="s">
        <v>59</v>
      </c>
      <c r="BK1" s="235"/>
      <c r="BL1" s="235"/>
      <c r="BM1" s="236"/>
    </row>
    <row r="2" spans="1:65" ht="13.15" customHeight="1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28"/>
      <c r="AM2" s="10" t="s">
        <v>58</v>
      </c>
      <c r="AN2" s="10"/>
      <c r="AO2" s="10"/>
      <c r="AP2" s="10"/>
      <c r="AR2" s="248" t="str">
        <f>+zadání!O3</f>
        <v>U16</v>
      </c>
      <c r="AS2" s="248"/>
      <c r="AT2" s="248"/>
      <c r="AU2" s="248"/>
      <c r="AV2" s="248"/>
      <c r="AW2" s="248"/>
      <c r="AX2" s="26"/>
      <c r="AY2" s="249" t="str">
        <f>CONCATENATE(zadání!Q3,". kolo",_xlfn.UNICHAR(10),zadání!S3,". liga")</f>
        <v>1. kolo
2. liga</v>
      </c>
      <c r="AZ2" s="250"/>
      <c r="BA2" s="250"/>
      <c r="BB2" s="250"/>
      <c r="BC2" s="250"/>
      <c r="BD2" s="250"/>
      <c r="BE2" s="26"/>
      <c r="BF2" s="26"/>
      <c r="BG2" s="26"/>
      <c r="BH2" s="26"/>
      <c r="BI2" s="26"/>
      <c r="BJ2" s="237">
        <v>9</v>
      </c>
      <c r="BK2" s="238"/>
      <c r="BL2" s="238"/>
      <c r="BM2" s="239"/>
    </row>
    <row r="3" spans="1:65" ht="13.5" x14ac:dyDescent="0.25">
      <c r="A3" s="10"/>
      <c r="C3" s="10"/>
      <c r="D3" s="10"/>
      <c r="E3" s="10"/>
      <c r="F3" s="10"/>
      <c r="G3" s="10"/>
      <c r="H3" s="10"/>
      <c r="I3" s="10"/>
      <c r="J3" s="10"/>
      <c r="K3" s="10" t="s">
        <v>57</v>
      </c>
      <c r="L3" s="10"/>
      <c r="M3" s="10"/>
      <c r="N3" s="10"/>
      <c r="O3" s="3"/>
      <c r="P3" s="246" t="str">
        <f>+zadání!C11</f>
        <v>Lvi B</v>
      </c>
      <c r="Q3" s="246"/>
      <c r="R3" s="246"/>
      <c r="S3" s="246"/>
      <c r="T3" s="246"/>
      <c r="U3" s="246"/>
      <c r="V3" s="246"/>
      <c r="W3" s="246"/>
      <c r="X3" s="247" t="s">
        <v>56</v>
      </c>
      <c r="Y3" s="247"/>
      <c r="Z3" s="247"/>
      <c r="AA3" s="247"/>
      <c r="AB3" s="246" t="str">
        <f>+zadání!F11</f>
        <v>Vršovice B</v>
      </c>
      <c r="AC3" s="246"/>
      <c r="AD3" s="246"/>
      <c r="AE3" s="246"/>
      <c r="AF3" s="246"/>
      <c r="AG3" s="246"/>
      <c r="AH3" s="246"/>
      <c r="AI3" s="246"/>
      <c r="AJ3" s="246"/>
      <c r="AK3" s="10"/>
      <c r="AL3" s="27"/>
      <c r="AM3" s="10"/>
      <c r="AN3" s="10"/>
      <c r="AO3" s="10"/>
      <c r="AP3" s="10"/>
      <c r="AR3" s="248"/>
      <c r="AS3" s="248"/>
      <c r="AT3" s="248"/>
      <c r="AU3" s="248"/>
      <c r="AV3" s="248"/>
      <c r="AW3" s="248"/>
      <c r="AX3" s="26"/>
      <c r="AY3" s="250"/>
      <c r="AZ3" s="250"/>
      <c r="BA3" s="250"/>
      <c r="BB3" s="250"/>
      <c r="BC3" s="250"/>
      <c r="BD3" s="250"/>
      <c r="BE3" s="26"/>
      <c r="BF3" s="26"/>
      <c r="BG3" s="26"/>
      <c r="BH3" s="26"/>
      <c r="BI3" s="26"/>
      <c r="BJ3" s="240"/>
      <c r="BK3" s="241"/>
      <c r="BL3" s="241"/>
      <c r="BM3" s="242"/>
    </row>
    <row r="4" spans="1:65" ht="13.5" x14ac:dyDescent="0.25">
      <c r="B4" s="10"/>
      <c r="C4" s="10"/>
      <c r="D4" s="10"/>
      <c r="E4" s="10"/>
      <c r="F4" s="10"/>
      <c r="G4" s="10"/>
      <c r="H4" s="10"/>
      <c r="I4" s="10"/>
      <c r="J4" s="10"/>
      <c r="K4" s="25" t="s">
        <v>55</v>
      </c>
      <c r="L4" s="25"/>
      <c r="M4" s="25"/>
      <c r="N4" s="25"/>
      <c r="O4" s="25"/>
      <c r="P4" s="251">
        <f>+zadání!M3</f>
        <v>45200</v>
      </c>
      <c r="Q4" s="251"/>
      <c r="R4" s="251"/>
      <c r="S4" s="251"/>
      <c r="T4" s="25"/>
      <c r="U4" s="25"/>
      <c r="V4" s="25"/>
      <c r="W4" s="25"/>
      <c r="X4" s="25"/>
      <c r="Y4" s="25"/>
      <c r="Z4" s="25"/>
      <c r="AA4" s="25"/>
      <c r="AB4" s="25" t="s">
        <v>54</v>
      </c>
      <c r="AC4" s="232"/>
      <c r="AD4" s="233"/>
      <c r="AE4" s="233"/>
      <c r="AF4" s="25"/>
      <c r="AG4" s="25"/>
      <c r="AH4" s="25" t="s">
        <v>53</v>
      </c>
      <c r="AI4" s="25"/>
      <c r="AJ4" s="25"/>
      <c r="AK4" s="10"/>
      <c r="AL4" s="4"/>
      <c r="AM4" s="3" t="s">
        <v>52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43"/>
      <c r="BK4" s="244"/>
      <c r="BL4" s="244"/>
      <c r="BM4" s="245"/>
    </row>
    <row r="5" spans="1:65" s="23" customFormat="1" ht="10.5" customHeight="1" x14ac:dyDescent="0.25">
      <c r="B5" s="23" t="s">
        <v>27</v>
      </c>
      <c r="O5" s="23" t="s">
        <v>26</v>
      </c>
      <c r="AB5" s="23" t="s">
        <v>25</v>
      </c>
      <c r="AO5" s="23" t="s">
        <v>24</v>
      </c>
      <c r="BB5" s="23" t="s">
        <v>23</v>
      </c>
      <c r="BM5" s="24"/>
    </row>
    <row r="6" spans="1:65" ht="10.35" customHeight="1" x14ac:dyDescent="0.2">
      <c r="B6" s="229" t="s">
        <v>51</v>
      </c>
      <c r="C6" s="230"/>
      <c r="D6" s="230"/>
      <c r="E6" s="230"/>
      <c r="F6" s="230"/>
      <c r="G6" s="230"/>
      <c r="H6" s="230" t="s">
        <v>50</v>
      </c>
      <c r="I6" s="230"/>
      <c r="J6" s="230"/>
      <c r="K6" s="230"/>
      <c r="L6" s="230"/>
      <c r="M6" s="231"/>
      <c r="O6" s="229" t="s">
        <v>51</v>
      </c>
      <c r="P6" s="230"/>
      <c r="Q6" s="230"/>
      <c r="R6" s="230"/>
      <c r="S6" s="230"/>
      <c r="T6" s="230"/>
      <c r="U6" s="230" t="s">
        <v>50</v>
      </c>
      <c r="V6" s="230"/>
      <c r="W6" s="230"/>
      <c r="X6" s="230"/>
      <c r="Y6" s="230"/>
      <c r="Z6" s="231"/>
      <c r="AB6" s="229" t="s">
        <v>51</v>
      </c>
      <c r="AC6" s="230"/>
      <c r="AD6" s="230"/>
      <c r="AE6" s="230"/>
      <c r="AF6" s="230"/>
      <c r="AG6" s="230"/>
      <c r="AH6" s="230" t="s">
        <v>50</v>
      </c>
      <c r="AI6" s="230"/>
      <c r="AJ6" s="230"/>
      <c r="AK6" s="230"/>
      <c r="AL6" s="230"/>
      <c r="AM6" s="231"/>
      <c r="AO6" s="229" t="s">
        <v>51</v>
      </c>
      <c r="AP6" s="230"/>
      <c r="AQ6" s="230"/>
      <c r="AR6" s="230"/>
      <c r="AS6" s="230"/>
      <c r="AT6" s="230"/>
      <c r="AU6" s="230" t="s">
        <v>50</v>
      </c>
      <c r="AV6" s="230"/>
      <c r="AW6" s="230"/>
      <c r="AX6" s="230"/>
      <c r="AY6" s="230"/>
      <c r="AZ6" s="231"/>
      <c r="BB6" s="229" t="s">
        <v>51</v>
      </c>
      <c r="BC6" s="230"/>
      <c r="BD6" s="230"/>
      <c r="BE6" s="230"/>
      <c r="BF6" s="230"/>
      <c r="BG6" s="230"/>
      <c r="BH6" s="230" t="s">
        <v>50</v>
      </c>
      <c r="BI6" s="230"/>
      <c r="BJ6" s="230"/>
      <c r="BK6" s="230"/>
      <c r="BL6" s="230"/>
      <c r="BM6" s="231"/>
    </row>
    <row r="7" spans="1:65" ht="10.35" customHeight="1" x14ac:dyDescent="0.2">
      <c r="B7" s="229" t="s">
        <v>49</v>
      </c>
      <c r="C7" s="230"/>
      <c r="D7" s="230"/>
      <c r="E7" s="230"/>
      <c r="F7" s="230"/>
      <c r="G7" s="231"/>
      <c r="H7" s="229" t="s">
        <v>49</v>
      </c>
      <c r="I7" s="230"/>
      <c r="J7" s="230"/>
      <c r="K7" s="230"/>
      <c r="L7" s="230"/>
      <c r="M7" s="231"/>
      <c r="O7" s="229" t="s">
        <v>49</v>
      </c>
      <c r="P7" s="230"/>
      <c r="Q7" s="230"/>
      <c r="R7" s="230"/>
      <c r="S7" s="230"/>
      <c r="T7" s="231"/>
      <c r="U7" s="229" t="s">
        <v>49</v>
      </c>
      <c r="V7" s="230"/>
      <c r="W7" s="230"/>
      <c r="X7" s="230"/>
      <c r="Y7" s="230"/>
      <c r="Z7" s="231"/>
      <c r="AB7" s="229" t="s">
        <v>49</v>
      </c>
      <c r="AC7" s="230"/>
      <c r="AD7" s="230"/>
      <c r="AE7" s="230"/>
      <c r="AF7" s="230"/>
      <c r="AG7" s="231"/>
      <c r="AH7" s="229" t="s">
        <v>49</v>
      </c>
      <c r="AI7" s="230"/>
      <c r="AJ7" s="230"/>
      <c r="AK7" s="230"/>
      <c r="AL7" s="230"/>
      <c r="AM7" s="231"/>
      <c r="AO7" s="229" t="s">
        <v>49</v>
      </c>
      <c r="AP7" s="230"/>
      <c r="AQ7" s="230"/>
      <c r="AR7" s="230"/>
      <c r="AS7" s="230"/>
      <c r="AT7" s="231"/>
      <c r="AU7" s="229" t="s">
        <v>49</v>
      </c>
      <c r="AV7" s="230"/>
      <c r="AW7" s="230"/>
      <c r="AX7" s="230"/>
      <c r="AY7" s="230"/>
      <c r="AZ7" s="231"/>
      <c r="BB7" s="229" t="s">
        <v>49</v>
      </c>
      <c r="BC7" s="230"/>
      <c r="BD7" s="230"/>
      <c r="BE7" s="230"/>
      <c r="BF7" s="230"/>
      <c r="BG7" s="231"/>
      <c r="BH7" s="229" t="s">
        <v>49</v>
      </c>
      <c r="BI7" s="230"/>
      <c r="BJ7" s="230"/>
      <c r="BK7" s="230"/>
      <c r="BL7" s="230"/>
      <c r="BM7" s="231"/>
    </row>
    <row r="8" spans="1:65" ht="13.35" customHeight="1" x14ac:dyDescent="0.2">
      <c r="A8" s="252" t="s">
        <v>48</v>
      </c>
      <c r="B8" s="255">
        <v>1</v>
      </c>
      <c r="C8" s="13"/>
      <c r="D8" s="256"/>
      <c r="E8" s="257"/>
      <c r="F8" s="258" t="s">
        <v>47</v>
      </c>
      <c r="G8" s="258" t="s">
        <v>46</v>
      </c>
      <c r="H8" s="255">
        <v>1</v>
      </c>
      <c r="I8" s="13"/>
      <c r="J8" s="256"/>
      <c r="K8" s="257"/>
      <c r="L8" s="258" t="s">
        <v>47</v>
      </c>
      <c r="M8" s="258" t="s">
        <v>46</v>
      </c>
      <c r="O8" s="255">
        <v>1</v>
      </c>
      <c r="P8" s="13"/>
      <c r="Q8" s="256"/>
      <c r="R8" s="257"/>
      <c r="S8" s="258" t="s">
        <v>47</v>
      </c>
      <c r="T8" s="258" t="s">
        <v>46</v>
      </c>
      <c r="U8" s="255">
        <v>1</v>
      </c>
      <c r="V8" s="13"/>
      <c r="W8" s="256"/>
      <c r="X8" s="257"/>
      <c r="Y8" s="258" t="s">
        <v>47</v>
      </c>
      <c r="Z8" s="258" t="s">
        <v>46</v>
      </c>
      <c r="AB8" s="255">
        <v>1</v>
      </c>
      <c r="AC8" s="13"/>
      <c r="AD8" s="256"/>
      <c r="AE8" s="257"/>
      <c r="AF8" s="258" t="s">
        <v>47</v>
      </c>
      <c r="AG8" s="258" t="s">
        <v>46</v>
      </c>
      <c r="AH8" s="255">
        <v>1</v>
      </c>
      <c r="AI8" s="13"/>
      <c r="AJ8" s="256"/>
      <c r="AK8" s="257"/>
      <c r="AL8" s="258" t="s">
        <v>47</v>
      </c>
      <c r="AM8" s="258" t="s">
        <v>46</v>
      </c>
      <c r="AO8" s="255">
        <v>1</v>
      </c>
      <c r="AP8" s="13"/>
      <c r="AQ8" s="256"/>
      <c r="AR8" s="257"/>
      <c r="AS8" s="258" t="s">
        <v>47</v>
      </c>
      <c r="AT8" s="258" t="s">
        <v>46</v>
      </c>
      <c r="AU8" s="255">
        <v>1</v>
      </c>
      <c r="AV8" s="13"/>
      <c r="AW8" s="256"/>
      <c r="AX8" s="257"/>
      <c r="AY8" s="258" t="s">
        <v>47</v>
      </c>
      <c r="AZ8" s="258" t="s">
        <v>46</v>
      </c>
      <c r="BB8" s="255">
        <v>1</v>
      </c>
      <c r="BC8" s="13"/>
      <c r="BD8" s="256"/>
      <c r="BE8" s="257"/>
      <c r="BF8" s="258" t="s">
        <v>47</v>
      </c>
      <c r="BG8" s="258" t="s">
        <v>46</v>
      </c>
      <c r="BH8" s="255">
        <v>1</v>
      </c>
      <c r="BI8" s="13"/>
      <c r="BJ8" s="256"/>
      <c r="BK8" s="257"/>
      <c r="BL8" s="258" t="s">
        <v>47</v>
      </c>
      <c r="BM8" s="258" t="s">
        <v>46</v>
      </c>
    </row>
    <row r="9" spans="1:65" ht="13.35" customHeight="1" x14ac:dyDescent="0.2">
      <c r="A9" s="253"/>
      <c r="B9" s="255"/>
      <c r="C9" s="13"/>
      <c r="D9" s="256"/>
      <c r="E9" s="257"/>
      <c r="F9" s="258"/>
      <c r="G9" s="258"/>
      <c r="H9" s="255"/>
      <c r="I9" s="13"/>
      <c r="J9" s="256"/>
      <c r="K9" s="257"/>
      <c r="L9" s="258"/>
      <c r="M9" s="258"/>
      <c r="O9" s="255"/>
      <c r="P9" s="13"/>
      <c r="Q9" s="256"/>
      <c r="R9" s="257"/>
      <c r="S9" s="258"/>
      <c r="T9" s="258"/>
      <c r="U9" s="255"/>
      <c r="V9" s="13"/>
      <c r="W9" s="256"/>
      <c r="X9" s="257"/>
      <c r="Y9" s="258"/>
      <c r="Z9" s="258"/>
      <c r="AB9" s="255"/>
      <c r="AC9" s="13"/>
      <c r="AD9" s="256"/>
      <c r="AE9" s="257"/>
      <c r="AF9" s="258"/>
      <c r="AG9" s="258"/>
      <c r="AH9" s="255"/>
      <c r="AI9" s="13"/>
      <c r="AJ9" s="256"/>
      <c r="AK9" s="257"/>
      <c r="AL9" s="258"/>
      <c r="AM9" s="258"/>
      <c r="AO9" s="255"/>
      <c r="AP9" s="13"/>
      <c r="AQ9" s="256"/>
      <c r="AR9" s="257"/>
      <c r="AS9" s="258"/>
      <c r="AT9" s="258"/>
      <c r="AU9" s="255"/>
      <c r="AV9" s="13"/>
      <c r="AW9" s="256"/>
      <c r="AX9" s="257"/>
      <c r="AY9" s="258"/>
      <c r="AZ9" s="258"/>
      <c r="BB9" s="255"/>
      <c r="BC9" s="13"/>
      <c r="BD9" s="256"/>
      <c r="BE9" s="257"/>
      <c r="BF9" s="258"/>
      <c r="BG9" s="258"/>
      <c r="BH9" s="255"/>
      <c r="BI9" s="13"/>
      <c r="BJ9" s="256"/>
      <c r="BK9" s="257"/>
      <c r="BL9" s="258"/>
      <c r="BM9" s="258"/>
    </row>
    <row r="10" spans="1:65" ht="13.35" customHeight="1" x14ac:dyDescent="0.2">
      <c r="A10" s="253"/>
      <c r="B10" s="255">
        <v>2</v>
      </c>
      <c r="C10" s="13"/>
      <c r="D10" s="256"/>
      <c r="E10" s="257"/>
      <c r="F10" s="258"/>
      <c r="G10" s="258"/>
      <c r="H10" s="255">
        <v>2</v>
      </c>
      <c r="I10" s="13"/>
      <c r="J10" s="256"/>
      <c r="K10" s="257"/>
      <c r="L10" s="258"/>
      <c r="M10" s="258"/>
      <c r="O10" s="255">
        <v>2</v>
      </c>
      <c r="P10" s="13"/>
      <c r="Q10" s="256"/>
      <c r="R10" s="257"/>
      <c r="S10" s="258"/>
      <c r="T10" s="258"/>
      <c r="U10" s="255">
        <v>2</v>
      </c>
      <c r="V10" s="13"/>
      <c r="W10" s="256"/>
      <c r="X10" s="257"/>
      <c r="Y10" s="258"/>
      <c r="Z10" s="258"/>
      <c r="AB10" s="255">
        <v>2</v>
      </c>
      <c r="AC10" s="13"/>
      <c r="AD10" s="256"/>
      <c r="AE10" s="257"/>
      <c r="AF10" s="258"/>
      <c r="AG10" s="258"/>
      <c r="AH10" s="255">
        <v>2</v>
      </c>
      <c r="AI10" s="13"/>
      <c r="AJ10" s="256"/>
      <c r="AK10" s="257"/>
      <c r="AL10" s="258"/>
      <c r="AM10" s="258"/>
      <c r="AO10" s="255">
        <v>2</v>
      </c>
      <c r="AP10" s="13"/>
      <c r="AQ10" s="256"/>
      <c r="AR10" s="257"/>
      <c r="AS10" s="258"/>
      <c r="AT10" s="258"/>
      <c r="AU10" s="255">
        <v>2</v>
      </c>
      <c r="AV10" s="13"/>
      <c r="AW10" s="256"/>
      <c r="AX10" s="257"/>
      <c r="AY10" s="258"/>
      <c r="AZ10" s="258"/>
      <c r="BB10" s="255">
        <v>2</v>
      </c>
      <c r="BC10" s="13"/>
      <c r="BD10" s="256"/>
      <c r="BE10" s="257"/>
      <c r="BF10" s="258"/>
      <c r="BG10" s="258"/>
      <c r="BH10" s="255">
        <v>2</v>
      </c>
      <c r="BI10" s="13"/>
      <c r="BJ10" s="256"/>
      <c r="BK10" s="257"/>
      <c r="BL10" s="258"/>
      <c r="BM10" s="258"/>
    </row>
    <row r="11" spans="1:65" ht="13.35" customHeight="1" x14ac:dyDescent="0.2">
      <c r="A11" s="253"/>
      <c r="B11" s="255"/>
      <c r="C11" s="13"/>
      <c r="D11" s="256"/>
      <c r="E11" s="257"/>
      <c r="F11" s="258"/>
      <c r="G11" s="258"/>
      <c r="H11" s="255"/>
      <c r="I11" s="13"/>
      <c r="J11" s="256"/>
      <c r="K11" s="257"/>
      <c r="L11" s="258"/>
      <c r="M11" s="258"/>
      <c r="O11" s="255"/>
      <c r="P11" s="13"/>
      <c r="Q11" s="256"/>
      <c r="R11" s="257"/>
      <c r="S11" s="258"/>
      <c r="T11" s="258"/>
      <c r="U11" s="255"/>
      <c r="V11" s="13"/>
      <c r="W11" s="256"/>
      <c r="X11" s="257"/>
      <c r="Y11" s="258"/>
      <c r="Z11" s="258"/>
      <c r="AB11" s="255"/>
      <c r="AC11" s="13"/>
      <c r="AD11" s="256"/>
      <c r="AE11" s="257"/>
      <c r="AF11" s="258"/>
      <c r="AG11" s="258"/>
      <c r="AH11" s="255"/>
      <c r="AI11" s="13"/>
      <c r="AJ11" s="256"/>
      <c r="AK11" s="257"/>
      <c r="AL11" s="258"/>
      <c r="AM11" s="258"/>
      <c r="AO11" s="255"/>
      <c r="AP11" s="13"/>
      <c r="AQ11" s="256"/>
      <c r="AR11" s="257"/>
      <c r="AS11" s="258"/>
      <c r="AT11" s="258"/>
      <c r="AU11" s="255"/>
      <c r="AV11" s="13"/>
      <c r="AW11" s="256"/>
      <c r="AX11" s="257"/>
      <c r="AY11" s="258"/>
      <c r="AZ11" s="258"/>
      <c r="BB11" s="255"/>
      <c r="BC11" s="13"/>
      <c r="BD11" s="256"/>
      <c r="BE11" s="257"/>
      <c r="BF11" s="258"/>
      <c r="BG11" s="258"/>
      <c r="BH11" s="255"/>
      <c r="BI11" s="13"/>
      <c r="BJ11" s="256"/>
      <c r="BK11" s="257"/>
      <c r="BL11" s="258"/>
      <c r="BM11" s="258"/>
    </row>
    <row r="12" spans="1:65" ht="13.35" customHeight="1" x14ac:dyDescent="0.2">
      <c r="A12" s="253"/>
      <c r="B12" s="255">
        <v>3</v>
      </c>
      <c r="C12" s="13"/>
      <c r="D12" s="256"/>
      <c r="E12" s="257"/>
      <c r="F12" s="258"/>
      <c r="G12" s="258"/>
      <c r="H12" s="255">
        <v>3</v>
      </c>
      <c r="I12" s="13"/>
      <c r="J12" s="256"/>
      <c r="K12" s="257"/>
      <c r="L12" s="258"/>
      <c r="M12" s="258"/>
      <c r="O12" s="255">
        <v>3</v>
      </c>
      <c r="P12" s="13"/>
      <c r="Q12" s="256"/>
      <c r="R12" s="257"/>
      <c r="S12" s="258"/>
      <c r="T12" s="258"/>
      <c r="U12" s="255">
        <v>3</v>
      </c>
      <c r="V12" s="13"/>
      <c r="W12" s="256"/>
      <c r="X12" s="257"/>
      <c r="Y12" s="258"/>
      <c r="Z12" s="258"/>
      <c r="AB12" s="255">
        <v>3</v>
      </c>
      <c r="AC12" s="13"/>
      <c r="AD12" s="256"/>
      <c r="AE12" s="257"/>
      <c r="AF12" s="258"/>
      <c r="AG12" s="258"/>
      <c r="AH12" s="255">
        <v>3</v>
      </c>
      <c r="AI12" s="13"/>
      <c r="AJ12" s="256"/>
      <c r="AK12" s="257"/>
      <c r="AL12" s="258"/>
      <c r="AM12" s="258"/>
      <c r="AO12" s="255">
        <v>3</v>
      </c>
      <c r="AP12" s="13"/>
      <c r="AQ12" s="256"/>
      <c r="AR12" s="257"/>
      <c r="AS12" s="258"/>
      <c r="AT12" s="258"/>
      <c r="AU12" s="255">
        <v>3</v>
      </c>
      <c r="AV12" s="13"/>
      <c r="AW12" s="256"/>
      <c r="AX12" s="257"/>
      <c r="AY12" s="258"/>
      <c r="AZ12" s="258"/>
      <c r="BB12" s="255">
        <v>3</v>
      </c>
      <c r="BC12" s="13"/>
      <c r="BD12" s="256"/>
      <c r="BE12" s="257"/>
      <c r="BF12" s="258"/>
      <c r="BG12" s="258"/>
      <c r="BH12" s="255">
        <v>3</v>
      </c>
      <c r="BI12" s="13"/>
      <c r="BJ12" s="256"/>
      <c r="BK12" s="257"/>
      <c r="BL12" s="258"/>
      <c r="BM12" s="258"/>
    </row>
    <row r="13" spans="1:65" ht="13.35" customHeight="1" x14ac:dyDescent="0.2">
      <c r="A13" s="253"/>
      <c r="B13" s="255"/>
      <c r="C13" s="13"/>
      <c r="D13" s="256"/>
      <c r="E13" s="257"/>
      <c r="F13" s="258"/>
      <c r="G13" s="258"/>
      <c r="H13" s="255"/>
      <c r="I13" s="13"/>
      <c r="J13" s="256"/>
      <c r="K13" s="257"/>
      <c r="L13" s="258"/>
      <c r="M13" s="258"/>
      <c r="O13" s="255"/>
      <c r="P13" s="13"/>
      <c r="Q13" s="256"/>
      <c r="R13" s="257"/>
      <c r="S13" s="258"/>
      <c r="T13" s="258"/>
      <c r="U13" s="255"/>
      <c r="V13" s="13"/>
      <c r="W13" s="256"/>
      <c r="X13" s="257"/>
      <c r="Y13" s="258"/>
      <c r="Z13" s="258"/>
      <c r="AB13" s="255"/>
      <c r="AC13" s="13"/>
      <c r="AD13" s="256"/>
      <c r="AE13" s="257"/>
      <c r="AF13" s="258"/>
      <c r="AG13" s="258"/>
      <c r="AH13" s="255"/>
      <c r="AI13" s="13"/>
      <c r="AJ13" s="256"/>
      <c r="AK13" s="257"/>
      <c r="AL13" s="258"/>
      <c r="AM13" s="258"/>
      <c r="AO13" s="255"/>
      <c r="AP13" s="13"/>
      <c r="AQ13" s="256"/>
      <c r="AR13" s="257"/>
      <c r="AS13" s="258"/>
      <c r="AT13" s="258"/>
      <c r="AU13" s="255"/>
      <c r="AV13" s="13"/>
      <c r="AW13" s="256"/>
      <c r="AX13" s="257"/>
      <c r="AY13" s="258"/>
      <c r="AZ13" s="258"/>
      <c r="BB13" s="255"/>
      <c r="BC13" s="13"/>
      <c r="BD13" s="256"/>
      <c r="BE13" s="257"/>
      <c r="BF13" s="258"/>
      <c r="BG13" s="258"/>
      <c r="BH13" s="255"/>
      <c r="BI13" s="13"/>
      <c r="BJ13" s="256"/>
      <c r="BK13" s="257"/>
      <c r="BL13" s="258"/>
      <c r="BM13" s="258"/>
    </row>
    <row r="14" spans="1:65" ht="13.35" customHeight="1" x14ac:dyDescent="0.2">
      <c r="A14" s="253"/>
      <c r="B14" s="255">
        <v>4</v>
      </c>
      <c r="C14" s="13"/>
      <c r="D14" s="256"/>
      <c r="E14" s="257"/>
      <c r="F14" s="258"/>
      <c r="G14" s="258"/>
      <c r="H14" s="255">
        <v>4</v>
      </c>
      <c r="I14" s="13"/>
      <c r="J14" s="256"/>
      <c r="K14" s="257"/>
      <c r="L14" s="258"/>
      <c r="M14" s="258"/>
      <c r="O14" s="255">
        <v>4</v>
      </c>
      <c r="P14" s="13"/>
      <c r="Q14" s="256"/>
      <c r="R14" s="257"/>
      <c r="S14" s="258"/>
      <c r="T14" s="258"/>
      <c r="U14" s="255">
        <v>4</v>
      </c>
      <c r="V14" s="13"/>
      <c r="W14" s="256"/>
      <c r="X14" s="257"/>
      <c r="Y14" s="258"/>
      <c r="Z14" s="258"/>
      <c r="AB14" s="255">
        <v>4</v>
      </c>
      <c r="AC14" s="13"/>
      <c r="AD14" s="256"/>
      <c r="AE14" s="257"/>
      <c r="AF14" s="258"/>
      <c r="AG14" s="258"/>
      <c r="AH14" s="255">
        <v>4</v>
      </c>
      <c r="AI14" s="13"/>
      <c r="AJ14" s="256"/>
      <c r="AK14" s="257"/>
      <c r="AL14" s="258"/>
      <c r="AM14" s="258"/>
      <c r="AO14" s="255">
        <v>4</v>
      </c>
      <c r="AP14" s="13"/>
      <c r="AQ14" s="256"/>
      <c r="AR14" s="257"/>
      <c r="AS14" s="258"/>
      <c r="AT14" s="258"/>
      <c r="AU14" s="255">
        <v>4</v>
      </c>
      <c r="AV14" s="13"/>
      <c r="AW14" s="256"/>
      <c r="AX14" s="257"/>
      <c r="AY14" s="258"/>
      <c r="AZ14" s="258"/>
      <c r="BB14" s="255">
        <v>4</v>
      </c>
      <c r="BC14" s="13"/>
      <c r="BD14" s="256"/>
      <c r="BE14" s="257"/>
      <c r="BF14" s="258"/>
      <c r="BG14" s="258"/>
      <c r="BH14" s="255">
        <v>4</v>
      </c>
      <c r="BI14" s="13"/>
      <c r="BJ14" s="256"/>
      <c r="BK14" s="257"/>
      <c r="BL14" s="258"/>
      <c r="BM14" s="258"/>
    </row>
    <row r="15" spans="1:65" ht="13.35" customHeight="1" x14ac:dyDescent="0.2">
      <c r="A15" s="253"/>
      <c r="B15" s="255"/>
      <c r="C15" s="13"/>
      <c r="D15" s="256"/>
      <c r="E15" s="257"/>
      <c r="F15" s="258"/>
      <c r="G15" s="258"/>
      <c r="H15" s="255"/>
      <c r="I15" s="13"/>
      <c r="J15" s="256"/>
      <c r="K15" s="257"/>
      <c r="L15" s="258"/>
      <c r="M15" s="258"/>
      <c r="O15" s="255"/>
      <c r="P15" s="13"/>
      <c r="Q15" s="256"/>
      <c r="R15" s="257"/>
      <c r="S15" s="258"/>
      <c r="T15" s="258"/>
      <c r="U15" s="255"/>
      <c r="V15" s="13"/>
      <c r="W15" s="256"/>
      <c r="X15" s="257"/>
      <c r="Y15" s="258"/>
      <c r="Z15" s="258"/>
      <c r="AB15" s="255"/>
      <c r="AC15" s="13"/>
      <c r="AD15" s="256"/>
      <c r="AE15" s="257"/>
      <c r="AF15" s="258"/>
      <c r="AG15" s="258"/>
      <c r="AH15" s="255"/>
      <c r="AI15" s="13"/>
      <c r="AJ15" s="256"/>
      <c r="AK15" s="257"/>
      <c r="AL15" s="258"/>
      <c r="AM15" s="258"/>
      <c r="AO15" s="255"/>
      <c r="AP15" s="13"/>
      <c r="AQ15" s="256"/>
      <c r="AR15" s="257"/>
      <c r="AS15" s="258"/>
      <c r="AT15" s="258"/>
      <c r="AU15" s="255"/>
      <c r="AV15" s="13"/>
      <c r="AW15" s="256"/>
      <c r="AX15" s="257"/>
      <c r="AY15" s="258"/>
      <c r="AZ15" s="258"/>
      <c r="BB15" s="255"/>
      <c r="BC15" s="13"/>
      <c r="BD15" s="256"/>
      <c r="BE15" s="257"/>
      <c r="BF15" s="258"/>
      <c r="BG15" s="258"/>
      <c r="BH15" s="255"/>
      <c r="BI15" s="13"/>
      <c r="BJ15" s="256"/>
      <c r="BK15" s="257"/>
      <c r="BL15" s="258"/>
      <c r="BM15" s="258"/>
    </row>
    <row r="16" spans="1:65" ht="13.35" customHeight="1" x14ac:dyDescent="0.2">
      <c r="A16" s="253"/>
      <c r="B16" s="255">
        <v>5</v>
      </c>
      <c r="C16" s="13"/>
      <c r="D16" s="256"/>
      <c r="E16" s="257"/>
      <c r="F16" s="258"/>
      <c r="G16" s="258"/>
      <c r="H16" s="255">
        <v>5</v>
      </c>
      <c r="I16" s="13"/>
      <c r="J16" s="256"/>
      <c r="K16" s="257"/>
      <c r="L16" s="258"/>
      <c r="M16" s="258"/>
      <c r="O16" s="255">
        <v>5</v>
      </c>
      <c r="P16" s="13"/>
      <c r="Q16" s="256"/>
      <c r="R16" s="257"/>
      <c r="S16" s="258"/>
      <c r="T16" s="258"/>
      <c r="U16" s="255">
        <v>5</v>
      </c>
      <c r="V16" s="13"/>
      <c r="W16" s="256"/>
      <c r="X16" s="257"/>
      <c r="Y16" s="258"/>
      <c r="Z16" s="258"/>
      <c r="AB16" s="255">
        <v>5</v>
      </c>
      <c r="AC16" s="13"/>
      <c r="AD16" s="256"/>
      <c r="AE16" s="257"/>
      <c r="AF16" s="258"/>
      <c r="AG16" s="258"/>
      <c r="AH16" s="255">
        <v>5</v>
      </c>
      <c r="AI16" s="13"/>
      <c r="AJ16" s="256"/>
      <c r="AK16" s="257"/>
      <c r="AL16" s="258"/>
      <c r="AM16" s="258"/>
      <c r="AO16" s="255">
        <v>5</v>
      </c>
      <c r="AP16" s="13"/>
      <c r="AQ16" s="256"/>
      <c r="AR16" s="257"/>
      <c r="AS16" s="258"/>
      <c r="AT16" s="258"/>
      <c r="AU16" s="255">
        <v>5</v>
      </c>
      <c r="AV16" s="13"/>
      <c r="AW16" s="256"/>
      <c r="AX16" s="257"/>
      <c r="AY16" s="258"/>
      <c r="AZ16" s="258"/>
      <c r="BB16" s="255">
        <v>5</v>
      </c>
      <c r="BC16" s="13"/>
      <c r="BD16" s="256"/>
      <c r="BE16" s="257"/>
      <c r="BF16" s="258"/>
      <c r="BG16" s="258"/>
      <c r="BH16" s="255">
        <v>5</v>
      </c>
      <c r="BI16" s="13"/>
      <c r="BJ16" s="256"/>
      <c r="BK16" s="257"/>
      <c r="BL16" s="258"/>
      <c r="BM16" s="258"/>
    </row>
    <row r="17" spans="1:65" ht="13.35" customHeight="1" x14ac:dyDescent="0.2">
      <c r="A17" s="253"/>
      <c r="B17" s="255"/>
      <c r="C17" s="13"/>
      <c r="D17" s="256"/>
      <c r="E17" s="257"/>
      <c r="F17" s="258"/>
      <c r="G17" s="258"/>
      <c r="H17" s="255"/>
      <c r="I17" s="13"/>
      <c r="J17" s="256"/>
      <c r="K17" s="257"/>
      <c r="L17" s="258"/>
      <c r="M17" s="258"/>
      <c r="O17" s="255"/>
      <c r="P17" s="13"/>
      <c r="Q17" s="256"/>
      <c r="R17" s="257"/>
      <c r="S17" s="258"/>
      <c r="T17" s="258"/>
      <c r="U17" s="255"/>
      <c r="V17" s="13"/>
      <c r="W17" s="256"/>
      <c r="X17" s="257"/>
      <c r="Y17" s="258"/>
      <c r="Z17" s="258"/>
      <c r="AB17" s="255"/>
      <c r="AC17" s="13"/>
      <c r="AD17" s="256"/>
      <c r="AE17" s="257"/>
      <c r="AF17" s="258"/>
      <c r="AG17" s="258"/>
      <c r="AH17" s="255"/>
      <c r="AI17" s="13"/>
      <c r="AJ17" s="256"/>
      <c r="AK17" s="257"/>
      <c r="AL17" s="258"/>
      <c r="AM17" s="258"/>
      <c r="AO17" s="255"/>
      <c r="AP17" s="13"/>
      <c r="AQ17" s="256"/>
      <c r="AR17" s="257"/>
      <c r="AS17" s="258"/>
      <c r="AT17" s="258"/>
      <c r="AU17" s="255"/>
      <c r="AV17" s="13"/>
      <c r="AW17" s="256"/>
      <c r="AX17" s="257"/>
      <c r="AY17" s="258"/>
      <c r="AZ17" s="258"/>
      <c r="BB17" s="255"/>
      <c r="BC17" s="13"/>
      <c r="BD17" s="256"/>
      <c r="BE17" s="257"/>
      <c r="BF17" s="258"/>
      <c r="BG17" s="258"/>
      <c r="BH17" s="255"/>
      <c r="BI17" s="13"/>
      <c r="BJ17" s="256"/>
      <c r="BK17" s="257"/>
      <c r="BL17" s="258"/>
      <c r="BM17" s="258"/>
    </row>
    <row r="18" spans="1:65" ht="13.35" customHeight="1" x14ac:dyDescent="0.2">
      <c r="A18" s="253"/>
      <c r="B18" s="255">
        <v>6</v>
      </c>
      <c r="C18" s="13"/>
      <c r="D18" s="256"/>
      <c r="E18" s="257"/>
      <c r="F18" s="258"/>
      <c r="G18" s="258"/>
      <c r="H18" s="255">
        <v>6</v>
      </c>
      <c r="I18" s="13"/>
      <c r="J18" s="256"/>
      <c r="K18" s="257"/>
      <c r="L18" s="258"/>
      <c r="M18" s="258"/>
      <c r="O18" s="255">
        <v>6</v>
      </c>
      <c r="P18" s="13"/>
      <c r="Q18" s="256"/>
      <c r="R18" s="257"/>
      <c r="S18" s="258"/>
      <c r="T18" s="258"/>
      <c r="U18" s="255">
        <v>6</v>
      </c>
      <c r="V18" s="13"/>
      <c r="W18" s="256"/>
      <c r="X18" s="257"/>
      <c r="Y18" s="258"/>
      <c r="Z18" s="258"/>
      <c r="AB18" s="255">
        <v>6</v>
      </c>
      <c r="AC18" s="13"/>
      <c r="AD18" s="256"/>
      <c r="AE18" s="257"/>
      <c r="AF18" s="258"/>
      <c r="AG18" s="258"/>
      <c r="AH18" s="255">
        <v>6</v>
      </c>
      <c r="AI18" s="13"/>
      <c r="AJ18" s="256"/>
      <c r="AK18" s="257"/>
      <c r="AL18" s="258"/>
      <c r="AM18" s="258"/>
      <c r="AO18" s="255">
        <v>6</v>
      </c>
      <c r="AP18" s="13"/>
      <c r="AQ18" s="256"/>
      <c r="AR18" s="257"/>
      <c r="AS18" s="258"/>
      <c r="AT18" s="258"/>
      <c r="AU18" s="255">
        <v>6</v>
      </c>
      <c r="AV18" s="13"/>
      <c r="AW18" s="256"/>
      <c r="AX18" s="257"/>
      <c r="AY18" s="258"/>
      <c r="AZ18" s="258"/>
      <c r="BB18" s="255">
        <v>6</v>
      </c>
      <c r="BC18" s="13"/>
      <c r="BD18" s="256"/>
      <c r="BE18" s="257"/>
      <c r="BF18" s="258"/>
      <c r="BG18" s="258"/>
      <c r="BH18" s="255">
        <v>6</v>
      </c>
      <c r="BI18" s="13"/>
      <c r="BJ18" s="256"/>
      <c r="BK18" s="257"/>
      <c r="BL18" s="258"/>
      <c r="BM18" s="258"/>
    </row>
    <row r="19" spans="1:65" ht="13.35" customHeight="1" x14ac:dyDescent="0.2">
      <c r="A19" s="254"/>
      <c r="B19" s="255"/>
      <c r="C19" s="13"/>
      <c r="D19" s="256"/>
      <c r="E19" s="257"/>
      <c r="F19" s="258"/>
      <c r="G19" s="258"/>
      <c r="H19" s="255"/>
      <c r="I19" s="13"/>
      <c r="J19" s="256"/>
      <c r="K19" s="257"/>
      <c r="L19" s="258"/>
      <c r="M19" s="258"/>
      <c r="O19" s="255"/>
      <c r="P19" s="13"/>
      <c r="Q19" s="256"/>
      <c r="R19" s="257"/>
      <c r="S19" s="258"/>
      <c r="T19" s="258"/>
      <c r="U19" s="255"/>
      <c r="V19" s="13"/>
      <c r="W19" s="256"/>
      <c r="X19" s="257"/>
      <c r="Y19" s="258"/>
      <c r="Z19" s="258"/>
      <c r="AB19" s="255"/>
      <c r="AC19" s="13"/>
      <c r="AD19" s="256"/>
      <c r="AE19" s="257"/>
      <c r="AF19" s="258"/>
      <c r="AG19" s="258"/>
      <c r="AH19" s="255"/>
      <c r="AI19" s="13"/>
      <c r="AJ19" s="256"/>
      <c r="AK19" s="257"/>
      <c r="AL19" s="258"/>
      <c r="AM19" s="258"/>
      <c r="AO19" s="255"/>
      <c r="AP19" s="13"/>
      <c r="AQ19" s="256"/>
      <c r="AR19" s="257"/>
      <c r="AS19" s="258"/>
      <c r="AT19" s="258"/>
      <c r="AU19" s="255"/>
      <c r="AV19" s="13"/>
      <c r="AW19" s="256"/>
      <c r="AX19" s="257"/>
      <c r="AY19" s="258"/>
      <c r="AZ19" s="258"/>
      <c r="BB19" s="255"/>
      <c r="BC19" s="13"/>
      <c r="BD19" s="256"/>
      <c r="BE19" s="257"/>
      <c r="BF19" s="258"/>
      <c r="BG19" s="258"/>
      <c r="BH19" s="255"/>
      <c r="BI19" s="13"/>
      <c r="BJ19" s="256"/>
      <c r="BK19" s="257"/>
      <c r="BL19" s="258"/>
      <c r="BM19" s="258"/>
    </row>
    <row r="20" spans="1:65" ht="17.25" customHeight="1" x14ac:dyDescent="0.2">
      <c r="A20" s="22"/>
      <c r="B20" s="265" t="s">
        <v>45</v>
      </c>
      <c r="C20" s="266"/>
      <c r="D20" s="265" t="s">
        <v>44</v>
      </c>
      <c r="E20" s="266"/>
      <c r="F20" s="261"/>
      <c r="G20" s="262"/>
      <c r="H20" s="265" t="s">
        <v>45</v>
      </c>
      <c r="I20" s="266"/>
      <c r="J20" s="265" t="s">
        <v>44</v>
      </c>
      <c r="K20" s="266"/>
      <c r="L20" s="261"/>
      <c r="M20" s="262"/>
      <c r="O20" s="265" t="s">
        <v>45</v>
      </c>
      <c r="P20" s="266"/>
      <c r="Q20" s="265" t="s">
        <v>44</v>
      </c>
      <c r="R20" s="266"/>
      <c r="S20" s="261"/>
      <c r="T20" s="262"/>
      <c r="U20" s="259" t="s">
        <v>45</v>
      </c>
      <c r="V20" s="260"/>
      <c r="W20" s="259" t="s">
        <v>44</v>
      </c>
      <c r="X20" s="260"/>
      <c r="Y20" s="261"/>
      <c r="Z20" s="262"/>
      <c r="AB20" s="259" t="s">
        <v>45</v>
      </c>
      <c r="AC20" s="260"/>
      <c r="AD20" s="259" t="s">
        <v>44</v>
      </c>
      <c r="AE20" s="260"/>
      <c r="AF20" s="261"/>
      <c r="AG20" s="262"/>
      <c r="AH20" s="259" t="s">
        <v>45</v>
      </c>
      <c r="AI20" s="260"/>
      <c r="AJ20" s="259" t="s">
        <v>44</v>
      </c>
      <c r="AK20" s="260"/>
      <c r="AL20" s="261"/>
      <c r="AM20" s="262"/>
      <c r="AO20" s="259" t="s">
        <v>45</v>
      </c>
      <c r="AP20" s="260"/>
      <c r="AQ20" s="259" t="s">
        <v>44</v>
      </c>
      <c r="AR20" s="260"/>
      <c r="AS20" s="261"/>
      <c r="AT20" s="262"/>
      <c r="AU20" s="259" t="s">
        <v>45</v>
      </c>
      <c r="AV20" s="260"/>
      <c r="AW20" s="259" t="s">
        <v>44</v>
      </c>
      <c r="AX20" s="260"/>
      <c r="AY20" s="261"/>
      <c r="AZ20" s="262"/>
      <c r="BB20" s="259" t="s">
        <v>45</v>
      </c>
      <c r="BC20" s="260"/>
      <c r="BD20" s="263" t="s">
        <v>44</v>
      </c>
      <c r="BE20" s="264"/>
      <c r="BF20" s="267"/>
      <c r="BG20" s="268"/>
      <c r="BH20" s="259" t="s">
        <v>45</v>
      </c>
      <c r="BI20" s="260"/>
      <c r="BJ20" s="263" t="s">
        <v>44</v>
      </c>
      <c r="BK20" s="264"/>
      <c r="BL20" s="267"/>
      <c r="BM20" s="268"/>
    </row>
    <row r="21" spans="1:65" ht="6" customHeight="1" x14ac:dyDescent="0.2">
      <c r="B21" s="21"/>
      <c r="D21" s="20"/>
      <c r="E21" s="20"/>
      <c r="F21" s="19"/>
      <c r="G21" s="19"/>
      <c r="H21" s="21"/>
      <c r="J21" s="20"/>
      <c r="K21" s="20"/>
      <c r="L21" s="19"/>
      <c r="M21" s="19"/>
      <c r="O21" s="21"/>
      <c r="Q21" s="20"/>
      <c r="R21" s="20"/>
      <c r="S21" s="19"/>
      <c r="T21" s="19"/>
      <c r="U21" s="21"/>
      <c r="W21" s="20"/>
      <c r="X21" s="20"/>
      <c r="Y21" s="19"/>
      <c r="Z21" s="19"/>
      <c r="AB21" s="21"/>
      <c r="AD21" s="20"/>
      <c r="AE21" s="20"/>
      <c r="AF21" s="19"/>
      <c r="AG21" s="19"/>
      <c r="AH21" s="21"/>
      <c r="AJ21" s="20"/>
      <c r="AK21" s="20"/>
      <c r="AL21" s="19"/>
      <c r="AM21" s="19"/>
      <c r="AO21" s="21"/>
      <c r="AQ21" s="20"/>
      <c r="AR21" s="20"/>
      <c r="AS21" s="19"/>
      <c r="AT21" s="19"/>
      <c r="AU21" s="21"/>
      <c r="AW21" s="20"/>
      <c r="AX21" s="20"/>
      <c r="AY21" s="19"/>
      <c r="AZ21" s="19"/>
      <c r="BB21" s="21"/>
      <c r="BD21" s="20"/>
      <c r="BE21" s="20"/>
      <c r="BF21" s="19"/>
      <c r="BG21" s="19"/>
      <c r="BH21" s="21"/>
      <c r="BJ21" s="20"/>
      <c r="BK21" s="20"/>
      <c r="BL21" s="19"/>
      <c r="BM21" s="18"/>
    </row>
    <row r="22" spans="1:65" ht="17.25" customHeight="1" x14ac:dyDescent="0.25">
      <c r="B22" s="277" t="s">
        <v>43</v>
      </c>
      <c r="C22" s="278"/>
      <c r="D22" s="278"/>
      <c r="E22" s="278"/>
      <c r="F22" s="275" t="str">
        <f>+P3</f>
        <v>Lvi B</v>
      </c>
      <c r="G22" s="275"/>
      <c r="H22" s="275"/>
      <c r="I22" s="275"/>
      <c r="J22" s="275"/>
      <c r="K22" s="276"/>
      <c r="L22" s="277" t="s">
        <v>42</v>
      </c>
      <c r="M22" s="278"/>
      <c r="N22" s="278"/>
      <c r="O22" s="278"/>
      <c r="P22" s="278"/>
      <c r="Q22" s="275" t="str">
        <f>+AB3</f>
        <v>Vršovice B</v>
      </c>
      <c r="R22" s="275"/>
      <c r="S22" s="275"/>
      <c r="T22" s="275"/>
      <c r="U22" s="275"/>
      <c r="V22" s="276"/>
      <c r="W22" s="10" t="s">
        <v>41</v>
      </c>
      <c r="AI22" s="3" t="s">
        <v>40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M22" s="17"/>
    </row>
    <row r="23" spans="1:65" s="10" customFormat="1" ht="12.75" customHeight="1" x14ac:dyDescent="0.25">
      <c r="B23" s="271" t="s">
        <v>39</v>
      </c>
      <c r="C23" s="271"/>
      <c r="D23" s="271"/>
      <c r="E23" s="271"/>
      <c r="F23" s="271"/>
      <c r="G23" s="271"/>
      <c r="H23" s="271"/>
      <c r="I23" s="271"/>
      <c r="J23" s="282" t="s">
        <v>38</v>
      </c>
      <c r="K23" s="282"/>
      <c r="L23" s="271" t="s">
        <v>39</v>
      </c>
      <c r="M23" s="271"/>
      <c r="N23" s="271"/>
      <c r="O23" s="271"/>
      <c r="P23" s="271"/>
      <c r="Q23" s="271"/>
      <c r="R23" s="271"/>
      <c r="S23" s="271"/>
      <c r="T23" s="271"/>
      <c r="U23" s="282" t="s">
        <v>38</v>
      </c>
      <c r="V23" s="282"/>
      <c r="W23" s="16" t="s">
        <v>37</v>
      </c>
      <c r="X23" s="16" t="s">
        <v>36</v>
      </c>
      <c r="Y23" s="283" t="s">
        <v>35</v>
      </c>
      <c r="Z23" s="284"/>
      <c r="AA23" s="16" t="s">
        <v>34</v>
      </c>
      <c r="AB23" s="15" t="s">
        <v>33</v>
      </c>
      <c r="AC23" s="14" t="s">
        <v>32</v>
      </c>
      <c r="AD23" s="285" t="s">
        <v>31</v>
      </c>
      <c r="AE23" s="286"/>
      <c r="AF23" s="286"/>
      <c r="AG23" s="287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C23" s="234" t="s">
        <v>30</v>
      </c>
      <c r="BD23" s="235"/>
      <c r="BE23" s="235"/>
      <c r="BF23" s="235"/>
      <c r="BG23" s="235"/>
      <c r="BH23" s="235"/>
      <c r="BI23" s="235"/>
      <c r="BJ23" s="235"/>
      <c r="BK23" s="235"/>
      <c r="BL23" s="235"/>
      <c r="BM23" s="236"/>
    </row>
    <row r="24" spans="1:65" ht="12.75" customHeight="1" x14ac:dyDescent="0.25">
      <c r="B24" s="270"/>
      <c r="C24" s="270"/>
      <c r="D24" s="270"/>
      <c r="E24" s="270"/>
      <c r="F24" s="270"/>
      <c r="G24" s="270"/>
      <c r="H24" s="270"/>
      <c r="I24" s="270"/>
      <c r="J24" s="271"/>
      <c r="K24" s="271"/>
      <c r="L24" s="272"/>
      <c r="M24" s="273"/>
      <c r="N24" s="273"/>
      <c r="O24" s="273"/>
      <c r="P24" s="273"/>
      <c r="Q24" s="273"/>
      <c r="R24" s="273"/>
      <c r="S24" s="273"/>
      <c r="T24" s="274"/>
      <c r="U24" s="271"/>
      <c r="V24" s="271"/>
      <c r="W24" s="13"/>
      <c r="X24" s="13"/>
      <c r="Y24" s="256"/>
      <c r="Z24" s="257"/>
      <c r="AA24" s="13"/>
      <c r="AB24" s="13"/>
      <c r="AC24" s="13"/>
      <c r="AD24" s="256"/>
      <c r="AE24" s="269"/>
      <c r="AF24" s="269"/>
      <c r="AG24" s="257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C24" s="234"/>
      <c r="BD24" s="235"/>
      <c r="BE24" s="236"/>
      <c r="BF24" s="234" t="s">
        <v>29</v>
      </c>
      <c r="BG24" s="235"/>
      <c r="BH24" s="236"/>
      <c r="BI24" s="234" t="s">
        <v>0</v>
      </c>
      <c r="BJ24" s="236"/>
      <c r="BK24" s="234" t="s">
        <v>28</v>
      </c>
      <c r="BL24" s="235"/>
      <c r="BM24" s="236"/>
    </row>
    <row r="25" spans="1:65" ht="12.75" customHeight="1" x14ac:dyDescent="0.25">
      <c r="B25" s="270"/>
      <c r="C25" s="270"/>
      <c r="D25" s="270"/>
      <c r="E25" s="270"/>
      <c r="F25" s="270"/>
      <c r="G25" s="270"/>
      <c r="H25" s="270"/>
      <c r="I25" s="270"/>
      <c r="J25" s="271"/>
      <c r="K25" s="271"/>
      <c r="L25" s="272"/>
      <c r="M25" s="273"/>
      <c r="N25" s="273"/>
      <c r="O25" s="273"/>
      <c r="P25" s="273"/>
      <c r="Q25" s="273"/>
      <c r="R25" s="273"/>
      <c r="S25" s="273"/>
      <c r="T25" s="274"/>
      <c r="U25" s="271"/>
      <c r="V25" s="271"/>
      <c r="W25" s="13"/>
      <c r="X25" s="13"/>
      <c r="Y25" s="256"/>
      <c r="Z25" s="257"/>
      <c r="AA25" s="13"/>
      <c r="AB25" s="13"/>
      <c r="AC25" s="13"/>
      <c r="AD25" s="256"/>
      <c r="AE25" s="269"/>
      <c r="AF25" s="269"/>
      <c r="AG25" s="257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C25" s="279" t="s">
        <v>27</v>
      </c>
      <c r="BD25" s="280"/>
      <c r="BE25" s="281"/>
      <c r="BF25" s="8"/>
      <c r="BG25" s="7"/>
      <c r="BH25" s="6"/>
      <c r="BI25" s="8"/>
      <c r="BJ25" s="6"/>
      <c r="BK25" s="8"/>
      <c r="BL25" s="7"/>
      <c r="BM25" s="6"/>
    </row>
    <row r="26" spans="1:65" ht="12.75" customHeight="1" x14ac:dyDescent="0.25">
      <c r="B26" s="270"/>
      <c r="C26" s="270"/>
      <c r="D26" s="270"/>
      <c r="E26" s="270"/>
      <c r="F26" s="270"/>
      <c r="G26" s="270"/>
      <c r="H26" s="270"/>
      <c r="I26" s="270"/>
      <c r="J26" s="271"/>
      <c r="K26" s="271"/>
      <c r="L26" s="272"/>
      <c r="M26" s="273"/>
      <c r="N26" s="273"/>
      <c r="O26" s="273"/>
      <c r="P26" s="273"/>
      <c r="Q26" s="273"/>
      <c r="R26" s="273"/>
      <c r="S26" s="273"/>
      <c r="T26" s="274"/>
      <c r="U26" s="271"/>
      <c r="V26" s="271"/>
      <c r="W26" s="13"/>
      <c r="X26" s="13"/>
      <c r="Y26" s="256"/>
      <c r="Z26" s="257"/>
      <c r="AA26" s="13"/>
      <c r="AB26" s="13"/>
      <c r="AC26" s="13"/>
      <c r="AD26" s="256"/>
      <c r="AE26" s="269"/>
      <c r="AF26" s="269"/>
      <c r="AG26" s="257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C26" s="279" t="s">
        <v>26</v>
      </c>
      <c r="BD26" s="280"/>
      <c r="BE26" s="281"/>
      <c r="BF26" s="31"/>
      <c r="BG26" s="32"/>
      <c r="BH26" s="33"/>
      <c r="BI26" s="31"/>
      <c r="BJ26" s="33"/>
      <c r="BK26" s="8"/>
      <c r="BL26" s="7"/>
      <c r="BM26" s="6"/>
    </row>
    <row r="27" spans="1:65" ht="12.75" customHeight="1" x14ac:dyDescent="0.25">
      <c r="B27" s="270"/>
      <c r="C27" s="270"/>
      <c r="D27" s="270"/>
      <c r="E27" s="270"/>
      <c r="F27" s="270"/>
      <c r="G27" s="270"/>
      <c r="H27" s="270"/>
      <c r="I27" s="270"/>
      <c r="J27" s="271"/>
      <c r="K27" s="271"/>
      <c r="L27" s="272"/>
      <c r="M27" s="273"/>
      <c r="N27" s="273"/>
      <c r="O27" s="273"/>
      <c r="P27" s="273"/>
      <c r="Q27" s="273"/>
      <c r="R27" s="273"/>
      <c r="S27" s="273"/>
      <c r="T27" s="274"/>
      <c r="U27" s="271"/>
      <c r="V27" s="271"/>
      <c r="W27" s="13"/>
      <c r="X27" s="13"/>
      <c r="Y27" s="256"/>
      <c r="Z27" s="257"/>
      <c r="AA27" s="13"/>
      <c r="AB27" s="13"/>
      <c r="AC27" s="13"/>
      <c r="AD27" s="256"/>
      <c r="AE27" s="269"/>
      <c r="AF27" s="269"/>
      <c r="AG27" s="257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C27" s="279" t="s">
        <v>25</v>
      </c>
      <c r="BD27" s="280"/>
      <c r="BE27" s="281"/>
      <c r="BF27" s="31"/>
      <c r="BG27" s="32"/>
      <c r="BH27" s="33"/>
      <c r="BI27" s="31"/>
      <c r="BJ27" s="33"/>
      <c r="BK27" s="8"/>
      <c r="BL27" s="7"/>
      <c r="BM27" s="6"/>
    </row>
    <row r="28" spans="1:65" ht="12.75" customHeight="1" x14ac:dyDescent="0.25">
      <c r="B28" s="270"/>
      <c r="C28" s="270"/>
      <c r="D28" s="270"/>
      <c r="E28" s="270"/>
      <c r="F28" s="270"/>
      <c r="G28" s="270"/>
      <c r="H28" s="270"/>
      <c r="I28" s="270"/>
      <c r="J28" s="271"/>
      <c r="K28" s="271"/>
      <c r="L28" s="272"/>
      <c r="M28" s="273"/>
      <c r="N28" s="273"/>
      <c r="O28" s="273"/>
      <c r="P28" s="273"/>
      <c r="Q28" s="273"/>
      <c r="R28" s="273"/>
      <c r="S28" s="273"/>
      <c r="T28" s="274"/>
      <c r="U28" s="271"/>
      <c r="V28" s="271"/>
      <c r="W28" s="13"/>
      <c r="X28" s="13"/>
      <c r="Y28" s="256"/>
      <c r="Z28" s="257"/>
      <c r="AA28" s="13"/>
      <c r="AB28" s="13"/>
      <c r="AC28" s="13"/>
      <c r="AD28" s="256"/>
      <c r="AE28" s="269"/>
      <c r="AF28" s="269"/>
      <c r="AG28" s="257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C28" s="279" t="s">
        <v>24</v>
      </c>
      <c r="BD28" s="280"/>
      <c r="BE28" s="281"/>
      <c r="BF28" s="288"/>
      <c r="BG28" s="289"/>
      <c r="BH28" s="290"/>
      <c r="BI28" s="288"/>
      <c r="BJ28" s="290"/>
      <c r="BK28" s="288"/>
      <c r="BL28" s="289"/>
      <c r="BM28" s="290"/>
    </row>
    <row r="29" spans="1:65" ht="12.75" customHeight="1" x14ac:dyDescent="0.25">
      <c r="B29" s="270"/>
      <c r="C29" s="270"/>
      <c r="D29" s="270"/>
      <c r="E29" s="270"/>
      <c r="F29" s="270"/>
      <c r="G29" s="270"/>
      <c r="H29" s="270"/>
      <c r="I29" s="270"/>
      <c r="J29" s="271"/>
      <c r="K29" s="271"/>
      <c r="L29" s="272"/>
      <c r="M29" s="273"/>
      <c r="N29" s="273"/>
      <c r="O29" s="273"/>
      <c r="P29" s="273"/>
      <c r="Q29" s="273"/>
      <c r="R29" s="273"/>
      <c r="S29" s="273"/>
      <c r="T29" s="274"/>
      <c r="U29" s="271"/>
      <c r="V29" s="271"/>
      <c r="W29" s="13"/>
      <c r="X29" s="13"/>
      <c r="Y29" s="256"/>
      <c r="Z29" s="257"/>
      <c r="AA29" s="13"/>
      <c r="AB29" s="13"/>
      <c r="AC29" s="13"/>
      <c r="AD29" s="256"/>
      <c r="AE29" s="269"/>
      <c r="AF29" s="269"/>
      <c r="AG29" s="257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C29" s="279" t="s">
        <v>23</v>
      </c>
      <c r="BD29" s="280"/>
      <c r="BE29" s="281"/>
      <c r="BF29" s="288"/>
      <c r="BG29" s="289"/>
      <c r="BH29" s="290"/>
      <c r="BI29" s="288"/>
      <c r="BJ29" s="290"/>
      <c r="BK29" s="288"/>
      <c r="BL29" s="289"/>
      <c r="BM29" s="290"/>
    </row>
    <row r="30" spans="1:65" ht="12.75" customHeight="1" x14ac:dyDescent="0.25">
      <c r="B30" s="270"/>
      <c r="C30" s="270"/>
      <c r="D30" s="270"/>
      <c r="E30" s="270"/>
      <c r="F30" s="270"/>
      <c r="G30" s="270"/>
      <c r="H30" s="270"/>
      <c r="I30" s="270"/>
      <c r="J30" s="271"/>
      <c r="K30" s="271"/>
      <c r="L30" s="272"/>
      <c r="M30" s="273"/>
      <c r="N30" s="273"/>
      <c r="O30" s="273"/>
      <c r="P30" s="273"/>
      <c r="Q30" s="273"/>
      <c r="R30" s="273"/>
      <c r="S30" s="273"/>
      <c r="T30" s="274"/>
      <c r="U30" s="271"/>
      <c r="V30" s="271"/>
      <c r="W30" s="13"/>
      <c r="X30" s="13"/>
      <c r="Y30" s="256"/>
      <c r="Z30" s="257"/>
      <c r="AA30" s="13"/>
      <c r="AB30" s="13"/>
      <c r="AC30" s="13"/>
      <c r="AD30" s="256"/>
      <c r="AE30" s="269"/>
      <c r="AF30" s="269"/>
      <c r="AG30" s="257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C30" s="279" t="s">
        <v>22</v>
      </c>
      <c r="BD30" s="280"/>
      <c r="BE30" s="281"/>
      <c r="BF30" s="31"/>
      <c r="BG30" s="32"/>
      <c r="BH30" s="33"/>
      <c r="BI30" s="31"/>
      <c r="BJ30" s="33"/>
      <c r="BK30" s="8"/>
      <c r="BL30" s="7"/>
      <c r="BM30" s="6"/>
    </row>
    <row r="31" spans="1:65" ht="12.75" customHeight="1" x14ac:dyDescent="0.25">
      <c r="B31" s="270"/>
      <c r="C31" s="270"/>
      <c r="D31" s="270"/>
      <c r="E31" s="270"/>
      <c r="F31" s="270"/>
      <c r="G31" s="270"/>
      <c r="H31" s="270"/>
      <c r="I31" s="270"/>
      <c r="J31" s="271"/>
      <c r="K31" s="271"/>
      <c r="L31" s="272"/>
      <c r="M31" s="273"/>
      <c r="N31" s="273"/>
      <c r="O31" s="273"/>
      <c r="P31" s="273"/>
      <c r="Q31" s="273"/>
      <c r="R31" s="273"/>
      <c r="S31" s="273"/>
      <c r="T31" s="274"/>
      <c r="U31" s="271"/>
      <c r="V31" s="271"/>
      <c r="W31" s="13"/>
      <c r="X31" s="13"/>
      <c r="Y31" s="256"/>
      <c r="Z31" s="257"/>
      <c r="AA31" s="13"/>
      <c r="AB31" s="13"/>
      <c r="AC31" s="13"/>
      <c r="AD31" s="256"/>
      <c r="AE31" s="269"/>
      <c r="AF31" s="269"/>
      <c r="AG31" s="257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C31" s="279" t="s">
        <v>21</v>
      </c>
      <c r="BD31" s="280"/>
      <c r="BE31" s="280"/>
      <c r="BF31" s="280"/>
      <c r="BG31" s="280"/>
      <c r="BH31" s="280"/>
      <c r="BI31" s="280"/>
      <c r="BJ31" s="280"/>
      <c r="BK31" s="318" t="s">
        <v>20</v>
      </c>
      <c r="BL31" s="318"/>
      <c r="BM31" s="319"/>
    </row>
    <row r="32" spans="1:65" ht="12.75" customHeight="1" x14ac:dyDescent="0.25">
      <c r="B32" s="270"/>
      <c r="C32" s="270"/>
      <c r="D32" s="270"/>
      <c r="E32" s="270"/>
      <c r="F32" s="270"/>
      <c r="G32" s="270"/>
      <c r="H32" s="270"/>
      <c r="I32" s="270"/>
      <c r="J32" s="271"/>
      <c r="K32" s="271"/>
      <c r="L32" s="272"/>
      <c r="M32" s="273"/>
      <c r="N32" s="273"/>
      <c r="O32" s="273"/>
      <c r="P32" s="273"/>
      <c r="Q32" s="273"/>
      <c r="R32" s="273"/>
      <c r="S32" s="273"/>
      <c r="T32" s="274"/>
      <c r="U32" s="271"/>
      <c r="V32" s="271"/>
      <c r="W32" s="13"/>
      <c r="X32" s="13"/>
      <c r="Y32" s="256"/>
      <c r="Z32" s="257"/>
      <c r="AA32" s="13"/>
      <c r="AB32" s="13"/>
      <c r="AC32" s="13"/>
      <c r="AD32" s="256"/>
      <c r="AE32" s="269"/>
      <c r="AF32" s="269"/>
      <c r="AG32" s="257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C32" s="320"/>
      <c r="BD32" s="321"/>
      <c r="BE32" s="321"/>
      <c r="BF32" s="321"/>
      <c r="BG32" s="321"/>
      <c r="BH32" s="321"/>
      <c r="BI32" s="321"/>
      <c r="BJ32" s="321"/>
      <c r="BK32" s="322" t="s">
        <v>19</v>
      </c>
      <c r="BL32" s="322"/>
      <c r="BM32" s="323"/>
    </row>
    <row r="33" spans="2:65" ht="12.75" customHeight="1" x14ac:dyDescent="0.25">
      <c r="B33" s="270"/>
      <c r="C33" s="270"/>
      <c r="D33" s="270"/>
      <c r="E33" s="270"/>
      <c r="F33" s="270"/>
      <c r="G33" s="270"/>
      <c r="H33" s="270"/>
      <c r="I33" s="270"/>
      <c r="J33" s="271"/>
      <c r="K33" s="271"/>
      <c r="L33" s="272"/>
      <c r="M33" s="273"/>
      <c r="N33" s="273"/>
      <c r="O33" s="273"/>
      <c r="P33" s="273"/>
      <c r="Q33" s="273"/>
      <c r="R33" s="273"/>
      <c r="S33" s="273"/>
      <c r="T33" s="274"/>
      <c r="U33" s="271"/>
      <c r="V33" s="271"/>
      <c r="W33" s="13"/>
      <c r="X33" s="13"/>
      <c r="Y33" s="256"/>
      <c r="Z33" s="257"/>
      <c r="AA33" s="13"/>
      <c r="AB33" s="13"/>
      <c r="AC33" s="13"/>
      <c r="AD33" s="256"/>
      <c r="AE33" s="269"/>
      <c r="AF33" s="269"/>
      <c r="AG33" s="257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C33" s="291" t="s">
        <v>18</v>
      </c>
      <c r="BD33" s="292"/>
      <c r="BE33" s="292"/>
      <c r="BF33" s="292"/>
      <c r="BG33" s="292"/>
      <c r="BH33" s="292"/>
      <c r="BI33" s="292"/>
      <c r="BJ33" s="292"/>
      <c r="BK33" s="292"/>
      <c r="BL33" s="292"/>
      <c r="BM33" s="293"/>
    </row>
    <row r="34" spans="2:65" ht="12.75" customHeight="1" x14ac:dyDescent="0.25">
      <c r="B34" s="270"/>
      <c r="C34" s="270"/>
      <c r="D34" s="270"/>
      <c r="E34" s="270"/>
      <c r="F34" s="270"/>
      <c r="G34" s="270"/>
      <c r="H34" s="270"/>
      <c r="I34" s="270"/>
      <c r="J34" s="271"/>
      <c r="K34" s="271"/>
      <c r="L34" s="272"/>
      <c r="M34" s="273"/>
      <c r="N34" s="273"/>
      <c r="O34" s="273"/>
      <c r="P34" s="273"/>
      <c r="Q34" s="273"/>
      <c r="R34" s="273"/>
      <c r="S34" s="273"/>
      <c r="T34" s="274"/>
      <c r="U34" s="271"/>
      <c r="V34" s="271"/>
      <c r="W34" s="294" t="s">
        <v>17</v>
      </c>
      <c r="X34" s="294"/>
      <c r="Y34" s="294"/>
      <c r="Z34" s="294"/>
      <c r="AA34" s="294"/>
      <c r="AB34" s="294"/>
      <c r="AC34" s="294"/>
      <c r="AD34" s="294"/>
      <c r="AE34" s="294"/>
      <c r="AF34" s="294"/>
      <c r="AG34" s="29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C34" s="291" t="s">
        <v>16</v>
      </c>
      <c r="BD34" s="292"/>
      <c r="BE34" s="292"/>
      <c r="BF34" s="292"/>
      <c r="BG34" s="292"/>
      <c r="BH34" s="292"/>
      <c r="BI34" s="292"/>
      <c r="BJ34" s="292"/>
      <c r="BK34" s="292"/>
      <c r="BL34" s="292"/>
      <c r="BM34" s="293"/>
    </row>
    <row r="35" spans="2:65" ht="12.75" customHeight="1" thickBot="1" x14ac:dyDescent="0.3">
      <c r="B35" s="300"/>
      <c r="C35" s="300"/>
      <c r="D35" s="300"/>
      <c r="E35" s="300"/>
      <c r="F35" s="300"/>
      <c r="G35" s="300"/>
      <c r="H35" s="300"/>
      <c r="I35" s="300"/>
      <c r="J35" s="301"/>
      <c r="K35" s="301"/>
      <c r="L35" s="314"/>
      <c r="M35" s="315"/>
      <c r="N35" s="315"/>
      <c r="O35" s="315"/>
      <c r="P35" s="315"/>
      <c r="Q35" s="315"/>
      <c r="R35" s="315"/>
      <c r="S35" s="315"/>
      <c r="T35" s="316"/>
      <c r="U35" s="301"/>
      <c r="V35" s="301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7"/>
      <c r="AI35" s="317" t="s">
        <v>15</v>
      </c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9"/>
    </row>
    <row r="36" spans="2:65" ht="13.5" customHeight="1" thickBot="1" x14ac:dyDescent="0.3">
      <c r="B36" s="312" t="s">
        <v>14</v>
      </c>
      <c r="C36" s="313"/>
      <c r="D36" s="309"/>
      <c r="E36" s="310"/>
      <c r="F36" s="310"/>
      <c r="G36" s="310"/>
      <c r="H36" s="310"/>
      <c r="I36" s="311"/>
      <c r="J36" s="305"/>
      <c r="K36" s="306"/>
      <c r="L36" s="307" t="s">
        <v>14</v>
      </c>
      <c r="M36" s="308"/>
      <c r="N36" s="309"/>
      <c r="O36" s="310"/>
      <c r="P36" s="310"/>
      <c r="Q36" s="310"/>
      <c r="R36" s="310"/>
      <c r="S36" s="310"/>
      <c r="T36" s="311"/>
      <c r="U36" s="305"/>
      <c r="V36" s="30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7"/>
      <c r="AI36" s="324" t="s">
        <v>13</v>
      </c>
      <c r="AJ36" s="325"/>
      <c r="AK36" s="325"/>
      <c r="AL36" s="325"/>
      <c r="AM36" s="325"/>
      <c r="AN36" s="326"/>
      <c r="AO36" s="12"/>
      <c r="AP36" s="12"/>
      <c r="AQ36" s="12"/>
      <c r="AR36" s="12"/>
      <c r="AS36" s="12"/>
      <c r="AT36" s="12"/>
      <c r="AU36" s="11"/>
      <c r="AV36" s="279" t="s">
        <v>12</v>
      </c>
      <c r="AW36" s="280"/>
      <c r="AX36" s="280"/>
      <c r="AY36" s="280"/>
      <c r="AZ36" s="280"/>
      <c r="BA36" s="281"/>
      <c r="BB36" s="8"/>
      <c r="BC36" s="7"/>
      <c r="BD36" s="7"/>
      <c r="BE36" s="7"/>
      <c r="BF36" s="7"/>
      <c r="BG36" s="6"/>
      <c r="BH36" s="8"/>
      <c r="BI36" s="7"/>
      <c r="BJ36" s="7"/>
      <c r="BK36" s="7"/>
      <c r="BL36" s="7"/>
      <c r="BM36" s="6"/>
    </row>
    <row r="37" spans="2:65" ht="13.5" customHeight="1" thickBot="1" x14ac:dyDescent="0.3">
      <c r="B37" s="312" t="s">
        <v>14</v>
      </c>
      <c r="C37" s="313"/>
      <c r="D37" s="309"/>
      <c r="E37" s="310"/>
      <c r="F37" s="310"/>
      <c r="G37" s="310"/>
      <c r="H37" s="310"/>
      <c r="I37" s="311"/>
      <c r="J37" s="305"/>
      <c r="K37" s="306"/>
      <c r="L37" s="307" t="s">
        <v>14</v>
      </c>
      <c r="M37" s="308"/>
      <c r="N37" s="309"/>
      <c r="O37" s="310"/>
      <c r="P37" s="310"/>
      <c r="Q37" s="310"/>
      <c r="R37" s="310"/>
      <c r="S37" s="310"/>
      <c r="T37" s="311"/>
      <c r="U37" s="305"/>
      <c r="V37" s="30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7"/>
      <c r="AI37" s="327"/>
      <c r="AJ37" s="328"/>
      <c r="AK37" s="328"/>
      <c r="AL37" s="328"/>
      <c r="AM37" s="328"/>
      <c r="AN37" s="329"/>
      <c r="AO37" s="3"/>
      <c r="AP37" s="3"/>
      <c r="AQ37" s="3"/>
      <c r="AR37" s="3"/>
      <c r="AS37" s="3"/>
      <c r="AT37" s="3"/>
      <c r="AU37" s="2"/>
      <c r="AV37" s="279" t="s">
        <v>9</v>
      </c>
      <c r="AW37" s="280"/>
      <c r="AX37" s="280"/>
      <c r="AY37" s="280"/>
      <c r="AZ37" s="280"/>
      <c r="BA37" s="281"/>
      <c r="BB37" s="8"/>
      <c r="BC37" s="7"/>
      <c r="BD37" s="7"/>
      <c r="BE37" s="7"/>
      <c r="BF37" s="7"/>
      <c r="BG37" s="6"/>
      <c r="BH37" s="8"/>
      <c r="BI37" s="7"/>
      <c r="BJ37" s="7"/>
      <c r="BK37" s="7"/>
      <c r="BL37" s="7"/>
      <c r="BM37" s="6"/>
    </row>
    <row r="38" spans="2:65" ht="13.5" customHeight="1" x14ac:dyDescent="0.25">
      <c r="B38" s="302" t="s">
        <v>11</v>
      </c>
      <c r="C38" s="303"/>
      <c r="D38" s="303"/>
      <c r="E38" s="303"/>
      <c r="F38" s="303"/>
      <c r="G38" s="303"/>
      <c r="H38" s="303"/>
      <c r="I38" s="303"/>
      <c r="J38" s="303"/>
      <c r="K38" s="304"/>
      <c r="L38" s="302" t="s">
        <v>10</v>
      </c>
      <c r="M38" s="303"/>
      <c r="N38" s="303"/>
      <c r="O38" s="303"/>
      <c r="P38" s="303"/>
      <c r="Q38" s="303"/>
      <c r="R38" s="303"/>
      <c r="S38" s="303"/>
      <c r="T38" s="303"/>
      <c r="U38" s="303"/>
      <c r="V38" s="304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I38" s="324" t="s">
        <v>6</v>
      </c>
      <c r="AJ38" s="325"/>
      <c r="AK38" s="325"/>
      <c r="AL38" s="325"/>
      <c r="AM38" s="325"/>
      <c r="AN38" s="326"/>
      <c r="AO38" s="10"/>
      <c r="AP38" s="10"/>
      <c r="AQ38" s="10"/>
      <c r="AR38" s="10"/>
      <c r="AS38" s="10"/>
      <c r="AT38" s="10"/>
      <c r="AU38" s="9"/>
      <c r="AV38" s="279" t="s">
        <v>5</v>
      </c>
      <c r="AW38" s="280"/>
      <c r="AX38" s="280"/>
      <c r="AY38" s="280"/>
      <c r="AZ38" s="280"/>
      <c r="BA38" s="281"/>
      <c r="BB38" s="8"/>
      <c r="BC38" s="7"/>
      <c r="BD38" s="7"/>
      <c r="BE38" s="7"/>
      <c r="BF38" s="7"/>
      <c r="BG38" s="6"/>
      <c r="BH38" s="8"/>
      <c r="BI38" s="7"/>
      <c r="BJ38" s="7"/>
      <c r="BK38" s="7"/>
      <c r="BL38" s="7"/>
      <c r="BM38" s="6"/>
    </row>
    <row r="39" spans="2:65" ht="13.5" customHeight="1" x14ac:dyDescent="0.25">
      <c r="B39" s="270" t="s">
        <v>8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 t="s">
        <v>7</v>
      </c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7"/>
      <c r="AI39" s="327"/>
      <c r="AJ39" s="328"/>
      <c r="AK39" s="328"/>
      <c r="AL39" s="328"/>
      <c r="AM39" s="328"/>
      <c r="AN39" s="329"/>
      <c r="AO39" s="3"/>
      <c r="AP39" s="3"/>
      <c r="AQ39" s="3"/>
      <c r="AR39" s="3"/>
      <c r="AS39" s="3"/>
      <c r="AT39" s="3"/>
      <c r="AU39" s="2"/>
      <c r="AV39" s="279" t="s">
        <v>2</v>
      </c>
      <c r="AW39" s="280"/>
      <c r="AX39" s="280"/>
      <c r="AY39" s="280"/>
      <c r="AZ39" s="280"/>
      <c r="BA39" s="281"/>
      <c r="BB39" s="4"/>
      <c r="BC39" s="3"/>
      <c r="BD39" s="3"/>
      <c r="BE39" s="3"/>
      <c r="BF39" s="3"/>
      <c r="BG39" s="2"/>
      <c r="BH39" s="4"/>
      <c r="BI39" s="3"/>
      <c r="BJ39" s="3"/>
      <c r="BK39" s="3"/>
      <c r="BL39" s="3"/>
      <c r="BM39" s="2"/>
    </row>
    <row r="40" spans="2:65" ht="13.5" customHeight="1" x14ac:dyDescent="0.25">
      <c r="B40" s="270" t="s">
        <v>4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 t="s">
        <v>3</v>
      </c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9"/>
      <c r="AH40" s="5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5"/>
    </row>
  </sheetData>
  <mergeCells count="399">
    <mergeCell ref="BJ1:BM1"/>
    <mergeCell ref="AR2:AW3"/>
    <mergeCell ref="AY2:BD3"/>
    <mergeCell ref="BJ2:BM4"/>
    <mergeCell ref="P3:W3"/>
    <mergeCell ref="X3:AA3"/>
    <mergeCell ref="AB3:AJ3"/>
    <mergeCell ref="AC4:AE4"/>
    <mergeCell ref="AO6:AT6"/>
    <mergeCell ref="AU6:AZ6"/>
    <mergeCell ref="BB6:BG6"/>
    <mergeCell ref="BH6:BM6"/>
    <mergeCell ref="P4:S4"/>
    <mergeCell ref="B7:G7"/>
    <mergeCell ref="H7:M7"/>
    <mergeCell ref="O7:T7"/>
    <mergeCell ref="U7:Z7"/>
    <mergeCell ref="AB7:AG7"/>
    <mergeCell ref="AH7:AM7"/>
    <mergeCell ref="B6:G6"/>
    <mergeCell ref="H6:M6"/>
    <mergeCell ref="O6:T6"/>
    <mergeCell ref="U6:Z6"/>
    <mergeCell ref="AB6:AG6"/>
    <mergeCell ref="AH6:AM6"/>
    <mergeCell ref="AO7:AT7"/>
    <mergeCell ref="AU7:AZ7"/>
    <mergeCell ref="BB7:BG7"/>
    <mergeCell ref="BH7:BM7"/>
    <mergeCell ref="A8:A19"/>
    <mergeCell ref="B8:B9"/>
    <mergeCell ref="D8:E8"/>
    <mergeCell ref="F8:F19"/>
    <mergeCell ref="G8:G19"/>
    <mergeCell ref="H8:H9"/>
    <mergeCell ref="BL8:BL19"/>
    <mergeCell ref="BM8:BM19"/>
    <mergeCell ref="D9:E9"/>
    <mergeCell ref="J9:K9"/>
    <mergeCell ref="Q9:R9"/>
    <mergeCell ref="W9:X9"/>
    <mergeCell ref="AD9:AE9"/>
    <mergeCell ref="AW8:AX8"/>
    <mergeCell ref="AY8:AY19"/>
    <mergeCell ref="AZ8:AZ19"/>
    <mergeCell ref="BB8:BB9"/>
    <mergeCell ref="BD8:BE8"/>
    <mergeCell ref="BF8:BF19"/>
    <mergeCell ref="AW9:AX9"/>
    <mergeCell ref="BD9:BE9"/>
    <mergeCell ref="AW10:AX10"/>
    <mergeCell ref="BB10:BB11"/>
    <mergeCell ref="AM8:AM19"/>
    <mergeCell ref="AO8:AO9"/>
    <mergeCell ref="AQ8:AR8"/>
    <mergeCell ref="AS8:AS19"/>
    <mergeCell ref="AT8:AT19"/>
    <mergeCell ref="AU8:AU9"/>
    <mergeCell ref="AQ9:AR9"/>
    <mergeCell ref="BD10:BE10"/>
    <mergeCell ref="BD11:BE11"/>
    <mergeCell ref="BD14:BE14"/>
    <mergeCell ref="AW18:AX18"/>
    <mergeCell ref="BB18:BB19"/>
    <mergeCell ref="BD18:BE18"/>
    <mergeCell ref="AW19:AX19"/>
    <mergeCell ref="BD19:BE19"/>
    <mergeCell ref="BJ9:BK9"/>
    <mergeCell ref="B10:B11"/>
    <mergeCell ref="D10:E10"/>
    <mergeCell ref="H10:H11"/>
    <mergeCell ref="J10:K10"/>
    <mergeCell ref="O10:O11"/>
    <mergeCell ref="Q10:R10"/>
    <mergeCell ref="U10:U11"/>
    <mergeCell ref="W10:X10"/>
    <mergeCell ref="AB10:AB11"/>
    <mergeCell ref="BG8:BG19"/>
    <mergeCell ref="BH8:BH9"/>
    <mergeCell ref="BJ8:BK8"/>
    <mergeCell ref="AO10:AO11"/>
    <mergeCell ref="AQ10:AR10"/>
    <mergeCell ref="AU10:AU11"/>
    <mergeCell ref="AD8:AE8"/>
    <mergeCell ref="AF8:AF19"/>
    <mergeCell ref="AG8:AG19"/>
    <mergeCell ref="AH8:AH9"/>
    <mergeCell ref="AJ8:AK8"/>
    <mergeCell ref="AL8:AL19"/>
    <mergeCell ref="AJ9:AK9"/>
    <mergeCell ref="AD10:AE10"/>
    <mergeCell ref="BH10:BH11"/>
    <mergeCell ref="BJ10:BK10"/>
    <mergeCell ref="D11:E11"/>
    <mergeCell ref="J11:K11"/>
    <mergeCell ref="Q11:R11"/>
    <mergeCell ref="W11:X11"/>
    <mergeCell ref="AD11:AE11"/>
    <mergeCell ref="AJ11:AK11"/>
    <mergeCell ref="AQ11:AR11"/>
    <mergeCell ref="AH10:AH11"/>
    <mergeCell ref="AJ10:AK10"/>
    <mergeCell ref="T8:T19"/>
    <mergeCell ref="U8:U9"/>
    <mergeCell ref="W8:X8"/>
    <mergeCell ref="Y8:Y19"/>
    <mergeCell ref="Z8:Z19"/>
    <mergeCell ref="AB8:AB9"/>
    <mergeCell ref="W12:X12"/>
    <mergeCell ref="AB12:AB13"/>
    <mergeCell ref="W14:X14"/>
    <mergeCell ref="AB14:AB15"/>
    <mergeCell ref="J8:K8"/>
    <mergeCell ref="L8:L19"/>
    <mergeCell ref="AW11:AX11"/>
    <mergeCell ref="BJ11:BK11"/>
    <mergeCell ref="B12:B13"/>
    <mergeCell ref="D12:E12"/>
    <mergeCell ref="H12:H13"/>
    <mergeCell ref="J12:K12"/>
    <mergeCell ref="O12:O13"/>
    <mergeCell ref="Q12:R12"/>
    <mergeCell ref="U12:U13"/>
    <mergeCell ref="M8:M19"/>
    <mergeCell ref="O8:O9"/>
    <mergeCell ref="Q8:R8"/>
    <mergeCell ref="S8:S19"/>
    <mergeCell ref="AW12:AX12"/>
    <mergeCell ref="BB12:BB13"/>
    <mergeCell ref="BD12:BE12"/>
    <mergeCell ref="BH12:BH13"/>
    <mergeCell ref="BJ12:BK12"/>
    <mergeCell ref="D13:E13"/>
    <mergeCell ref="J13:K13"/>
    <mergeCell ref="Q13:R13"/>
    <mergeCell ref="W13:X13"/>
    <mergeCell ref="AD13:AE13"/>
    <mergeCell ref="AD12:AE12"/>
    <mergeCell ref="AH12:AH13"/>
    <mergeCell ref="AJ12:AK12"/>
    <mergeCell ref="AO12:AO13"/>
    <mergeCell ref="AQ12:AR12"/>
    <mergeCell ref="AU12:AU13"/>
    <mergeCell ref="AJ13:AK13"/>
    <mergeCell ref="AQ13:AR13"/>
    <mergeCell ref="AW13:AX13"/>
    <mergeCell ref="BD13:BE13"/>
    <mergeCell ref="BJ13:BK13"/>
    <mergeCell ref="B14:B15"/>
    <mergeCell ref="D14:E14"/>
    <mergeCell ref="H14:H15"/>
    <mergeCell ref="J14:K14"/>
    <mergeCell ref="O14:O15"/>
    <mergeCell ref="Q14:R14"/>
    <mergeCell ref="U14:U15"/>
    <mergeCell ref="AW14:AX14"/>
    <mergeCell ref="BB14:BB15"/>
    <mergeCell ref="BH14:BH15"/>
    <mergeCell ref="BJ14:BK14"/>
    <mergeCell ref="D15:E15"/>
    <mergeCell ref="J15:K15"/>
    <mergeCell ref="Q15:R15"/>
    <mergeCell ref="W15:X15"/>
    <mergeCell ref="AD15:AE15"/>
    <mergeCell ref="AD14:AE14"/>
    <mergeCell ref="AH14:AH15"/>
    <mergeCell ref="AJ14:AK14"/>
    <mergeCell ref="AO14:AO15"/>
    <mergeCell ref="AQ14:AR14"/>
    <mergeCell ref="AU14:AU15"/>
    <mergeCell ref="AJ15:AK15"/>
    <mergeCell ref="AQ15:AR15"/>
    <mergeCell ref="AW15:AX15"/>
    <mergeCell ref="BD15:BE15"/>
    <mergeCell ref="BJ15:BK15"/>
    <mergeCell ref="Q16:R16"/>
    <mergeCell ref="U16:U17"/>
    <mergeCell ref="BJ16:BK16"/>
    <mergeCell ref="D17:E17"/>
    <mergeCell ref="J17:K17"/>
    <mergeCell ref="Q17:R17"/>
    <mergeCell ref="W17:X17"/>
    <mergeCell ref="AD17:AE17"/>
    <mergeCell ref="AJ17:AK17"/>
    <mergeCell ref="AQ17:AR17"/>
    <mergeCell ref="AW17:AX17"/>
    <mergeCell ref="BD17:BE17"/>
    <mergeCell ref="AQ16:AR16"/>
    <mergeCell ref="AU16:AU17"/>
    <mergeCell ref="AW16:AX16"/>
    <mergeCell ref="BB16:BB17"/>
    <mergeCell ref="BD16:BE16"/>
    <mergeCell ref="BH16:BH17"/>
    <mergeCell ref="W16:X16"/>
    <mergeCell ref="BJ17:BK17"/>
    <mergeCell ref="B16:B17"/>
    <mergeCell ref="D16:E16"/>
    <mergeCell ref="H16:H17"/>
    <mergeCell ref="J16:K16"/>
    <mergeCell ref="O16:O17"/>
    <mergeCell ref="AD18:AE18"/>
    <mergeCell ref="AH18:AH19"/>
    <mergeCell ref="AJ18:AK18"/>
    <mergeCell ref="AO18:AO19"/>
    <mergeCell ref="AJ19:AK19"/>
    <mergeCell ref="AB16:AB17"/>
    <mergeCell ref="AD16:AE16"/>
    <mergeCell ref="AH16:AH17"/>
    <mergeCell ref="AJ16:AK16"/>
    <mergeCell ref="AO16:AO17"/>
    <mergeCell ref="B18:B19"/>
    <mergeCell ref="D18:E18"/>
    <mergeCell ref="H18:H19"/>
    <mergeCell ref="J18:K18"/>
    <mergeCell ref="O18:O19"/>
    <mergeCell ref="Q18:R18"/>
    <mergeCell ref="U18:U19"/>
    <mergeCell ref="W18:X18"/>
    <mergeCell ref="AB18:AB19"/>
    <mergeCell ref="BJ19:BK19"/>
    <mergeCell ref="B20:C20"/>
    <mergeCell ref="D20:E20"/>
    <mergeCell ref="F20:G20"/>
    <mergeCell ref="H20:I20"/>
    <mergeCell ref="J20:K20"/>
    <mergeCell ref="L20:M20"/>
    <mergeCell ref="O20:P20"/>
    <mergeCell ref="BD20:BE20"/>
    <mergeCell ref="BF20:BG20"/>
    <mergeCell ref="BH20:BI20"/>
    <mergeCell ref="BJ20:BK20"/>
    <mergeCell ref="AD19:AE19"/>
    <mergeCell ref="BH18:BH19"/>
    <mergeCell ref="BJ18:BK18"/>
    <mergeCell ref="D19:E19"/>
    <mergeCell ref="J19:K19"/>
    <mergeCell ref="Q19:R19"/>
    <mergeCell ref="W19:X19"/>
    <mergeCell ref="AQ18:AR18"/>
    <mergeCell ref="AU18:AU19"/>
    <mergeCell ref="AQ19:AR19"/>
    <mergeCell ref="BL20:BM20"/>
    <mergeCell ref="B22:E22"/>
    <mergeCell ref="F22:K22"/>
    <mergeCell ref="L22:P22"/>
    <mergeCell ref="Q22:V22"/>
    <mergeCell ref="AQ20:AR20"/>
    <mergeCell ref="AS20:AT20"/>
    <mergeCell ref="AU20:AV20"/>
    <mergeCell ref="AW20:AX20"/>
    <mergeCell ref="AY20:AZ20"/>
    <mergeCell ref="BB20:BC20"/>
    <mergeCell ref="AD20:AE20"/>
    <mergeCell ref="AF20:AG20"/>
    <mergeCell ref="AH20:AI20"/>
    <mergeCell ref="AJ20:AK20"/>
    <mergeCell ref="AL20:AM20"/>
    <mergeCell ref="AO20:AP20"/>
    <mergeCell ref="Q20:R20"/>
    <mergeCell ref="S20:T20"/>
    <mergeCell ref="U20:V20"/>
    <mergeCell ref="W20:X20"/>
    <mergeCell ref="Y20:Z20"/>
    <mergeCell ref="AB20:AC20"/>
    <mergeCell ref="AI23:BA23"/>
    <mergeCell ref="BC23:BM23"/>
    <mergeCell ref="B24:I24"/>
    <mergeCell ref="J24:K24"/>
    <mergeCell ref="L24:T24"/>
    <mergeCell ref="U24:V24"/>
    <mergeCell ref="Y24:Z24"/>
    <mergeCell ref="AD24:AG24"/>
    <mergeCell ref="AI24:BA24"/>
    <mergeCell ref="BC24:BE24"/>
    <mergeCell ref="B23:I23"/>
    <mergeCell ref="J23:K23"/>
    <mergeCell ref="L23:T23"/>
    <mergeCell ref="U23:V23"/>
    <mergeCell ref="Y23:Z23"/>
    <mergeCell ref="AD23:AG23"/>
    <mergeCell ref="BF24:BH24"/>
    <mergeCell ref="BI24:BJ24"/>
    <mergeCell ref="BK24:BM24"/>
    <mergeCell ref="B25:I25"/>
    <mergeCell ref="J25:K25"/>
    <mergeCell ref="L25:T25"/>
    <mergeCell ref="U25:V25"/>
    <mergeCell ref="Y25:Z25"/>
    <mergeCell ref="AD25:AG25"/>
    <mergeCell ref="AI25:BA25"/>
    <mergeCell ref="BC25:BE25"/>
    <mergeCell ref="B26:I26"/>
    <mergeCell ref="J26:K26"/>
    <mergeCell ref="L26:T26"/>
    <mergeCell ref="U26:V26"/>
    <mergeCell ref="Y26:Z26"/>
    <mergeCell ref="AD26:AG26"/>
    <mergeCell ref="AI26:BA26"/>
    <mergeCell ref="BC26:BE26"/>
    <mergeCell ref="BC27:BE27"/>
    <mergeCell ref="J28:K28"/>
    <mergeCell ref="U28:V28"/>
    <mergeCell ref="Y28:Z28"/>
    <mergeCell ref="AD28:AG28"/>
    <mergeCell ref="AI28:BA28"/>
    <mergeCell ref="BC28:BE28"/>
    <mergeCell ref="J27:K27"/>
    <mergeCell ref="U27:V27"/>
    <mergeCell ref="Y27:Z27"/>
    <mergeCell ref="AD27:AG27"/>
    <mergeCell ref="BF28:BH28"/>
    <mergeCell ref="BI28:BJ28"/>
    <mergeCell ref="BK28:BM28"/>
    <mergeCell ref="B29:I29"/>
    <mergeCell ref="J29:K29"/>
    <mergeCell ref="L29:T29"/>
    <mergeCell ref="U29:V29"/>
    <mergeCell ref="Y29:Z29"/>
    <mergeCell ref="AD29:AG29"/>
    <mergeCell ref="AI29:BA29"/>
    <mergeCell ref="BC29:BE29"/>
    <mergeCell ref="BF29:BH29"/>
    <mergeCell ref="BI29:BJ29"/>
    <mergeCell ref="BK29:BM29"/>
    <mergeCell ref="BC30:BE30"/>
    <mergeCell ref="B31:I31"/>
    <mergeCell ref="J31:K31"/>
    <mergeCell ref="L31:T31"/>
    <mergeCell ref="U31:V31"/>
    <mergeCell ref="Y31:Z31"/>
    <mergeCell ref="AD31:AG31"/>
    <mergeCell ref="AI31:BA31"/>
    <mergeCell ref="BC31:BJ31"/>
    <mergeCell ref="BC33:BM33"/>
    <mergeCell ref="B34:I34"/>
    <mergeCell ref="J34:K34"/>
    <mergeCell ref="L34:T34"/>
    <mergeCell ref="U34:V34"/>
    <mergeCell ref="W34:AG40"/>
    <mergeCell ref="AI34:BA34"/>
    <mergeCell ref="BC34:BM34"/>
    <mergeCell ref="B35:I35"/>
    <mergeCell ref="B33:I33"/>
    <mergeCell ref="J33:K33"/>
    <mergeCell ref="L33:T33"/>
    <mergeCell ref="U33:V33"/>
    <mergeCell ref="Y33:Z33"/>
    <mergeCell ref="AD33:AG33"/>
    <mergeCell ref="AV38:BA38"/>
    <mergeCell ref="B39:K39"/>
    <mergeCell ref="L39:V39"/>
    <mergeCell ref="AV39:BA39"/>
    <mergeCell ref="AI36:AN37"/>
    <mergeCell ref="AV36:BA36"/>
    <mergeCell ref="B37:C37"/>
    <mergeCell ref="D37:I37"/>
    <mergeCell ref="J37:K37"/>
    <mergeCell ref="BK31:BM31"/>
    <mergeCell ref="B32:I32"/>
    <mergeCell ref="J32:K32"/>
    <mergeCell ref="L32:T32"/>
    <mergeCell ref="U32:V32"/>
    <mergeCell ref="Y32:Z32"/>
    <mergeCell ref="AD32:AG32"/>
    <mergeCell ref="AI32:BA32"/>
    <mergeCell ref="BC32:BJ32"/>
    <mergeCell ref="BK32:BM32"/>
    <mergeCell ref="B40:K40"/>
    <mergeCell ref="L40:V40"/>
    <mergeCell ref="B27:I27"/>
    <mergeCell ref="B28:I28"/>
    <mergeCell ref="L27:T27"/>
    <mergeCell ref="L28:T28"/>
    <mergeCell ref="B38:K38"/>
    <mergeCell ref="L38:V38"/>
    <mergeCell ref="B36:C36"/>
    <mergeCell ref="D36:I36"/>
    <mergeCell ref="B30:I30"/>
    <mergeCell ref="J30:K30"/>
    <mergeCell ref="L30:T30"/>
    <mergeCell ref="U30:V30"/>
    <mergeCell ref="AI38:AN39"/>
    <mergeCell ref="J35:K35"/>
    <mergeCell ref="L35:T35"/>
    <mergeCell ref="U35:V35"/>
    <mergeCell ref="AI35:AU35"/>
    <mergeCell ref="AI33:BA33"/>
    <mergeCell ref="AI30:BA30"/>
    <mergeCell ref="AI27:BA27"/>
    <mergeCell ref="L37:M37"/>
    <mergeCell ref="N37:T37"/>
    <mergeCell ref="U37:V37"/>
    <mergeCell ref="AV37:BA37"/>
    <mergeCell ref="J36:K36"/>
    <mergeCell ref="L36:M36"/>
    <mergeCell ref="N36:T36"/>
    <mergeCell ref="U36:V36"/>
    <mergeCell ref="Y30:Z30"/>
    <mergeCell ref="AD30:AG30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A1:BM40"/>
  <sheetViews>
    <sheetView workbookViewId="0">
      <selection activeCell="AY2" sqref="AY2:BD3"/>
    </sheetView>
  </sheetViews>
  <sheetFormatPr defaultColWidth="9.140625" defaultRowHeight="12.75" x14ac:dyDescent="0.2"/>
  <cols>
    <col min="1" max="1" width="1.7109375" style="1" customWidth="1"/>
    <col min="2" max="3" width="2.140625" style="1" customWidth="1"/>
    <col min="4" max="5" width="2.28515625" style="1" customWidth="1"/>
    <col min="6" max="7" width="1.5703125" style="1" customWidth="1"/>
    <col min="8" max="9" width="2.140625" style="1" customWidth="1"/>
    <col min="10" max="11" width="2.28515625" style="1" customWidth="1"/>
    <col min="12" max="13" width="1.5703125" style="1" customWidth="1"/>
    <col min="14" max="14" width="1.7109375" style="1" customWidth="1"/>
    <col min="15" max="16" width="2.140625" style="1" customWidth="1"/>
    <col min="17" max="18" width="2.28515625" style="1" customWidth="1"/>
    <col min="19" max="20" width="1.5703125" style="1" customWidth="1"/>
    <col min="21" max="22" width="2.140625" style="1" customWidth="1"/>
    <col min="23" max="24" width="2.28515625" style="1" customWidth="1"/>
    <col min="25" max="26" width="1.5703125" style="1" customWidth="1"/>
    <col min="27" max="27" width="2.140625" style="1" customWidth="1"/>
    <col min="28" max="28" width="2.42578125" style="1" customWidth="1"/>
    <col min="29" max="29" width="2.140625" style="1" customWidth="1"/>
    <col min="30" max="31" width="2.28515625" style="1" customWidth="1"/>
    <col min="32" max="33" width="1.5703125" style="1" customWidth="1"/>
    <col min="34" max="35" width="2.140625" style="1" customWidth="1"/>
    <col min="36" max="37" width="2.28515625" style="1" customWidth="1"/>
    <col min="38" max="39" width="1.5703125" style="1" customWidth="1"/>
    <col min="40" max="40" width="1.7109375" style="1" customWidth="1"/>
    <col min="41" max="42" width="2.140625" style="1" customWidth="1"/>
    <col min="43" max="44" width="2.28515625" style="1" customWidth="1"/>
    <col min="45" max="46" width="1.5703125" style="1" customWidth="1"/>
    <col min="47" max="48" width="2.140625" style="1" customWidth="1"/>
    <col min="49" max="50" width="2.28515625" style="1" customWidth="1"/>
    <col min="51" max="52" width="1.5703125" style="1" customWidth="1"/>
    <col min="53" max="53" width="1.7109375" style="1" customWidth="1"/>
    <col min="54" max="55" width="2.140625" style="1" customWidth="1"/>
    <col min="56" max="57" width="2.28515625" style="1" customWidth="1"/>
    <col min="58" max="59" width="1.5703125" style="1" customWidth="1"/>
    <col min="60" max="61" width="2.140625" style="1" customWidth="1"/>
    <col min="62" max="62" width="3.140625" style="1" customWidth="1"/>
    <col min="63" max="63" width="1.42578125" style="1" customWidth="1"/>
    <col min="64" max="65" width="1.5703125" style="1" customWidth="1"/>
    <col min="66" max="16384" width="9.140625" style="1"/>
  </cols>
  <sheetData>
    <row r="1" spans="1:65" ht="15.75" x14ac:dyDescent="0.25">
      <c r="A1" s="10"/>
      <c r="C1" s="10"/>
      <c r="D1" s="10"/>
      <c r="E1" s="10"/>
      <c r="F1" s="10"/>
      <c r="G1" s="10"/>
      <c r="H1" s="10"/>
      <c r="I1" s="10"/>
      <c r="J1" s="10"/>
      <c r="K1" s="30" t="s">
        <v>62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9"/>
      <c r="AL1" s="29"/>
      <c r="AM1" s="12" t="s">
        <v>61</v>
      </c>
      <c r="AN1" s="12"/>
      <c r="AO1" s="12"/>
      <c r="AP1" s="12"/>
      <c r="AQ1" s="12"/>
      <c r="AR1" s="12"/>
      <c r="AS1" s="12"/>
      <c r="AT1" s="12"/>
      <c r="AU1" s="12"/>
      <c r="AV1" s="12" t="s">
        <v>60</v>
      </c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234" t="s">
        <v>59</v>
      </c>
      <c r="BK1" s="235"/>
      <c r="BL1" s="235"/>
      <c r="BM1" s="236"/>
    </row>
    <row r="2" spans="1:65" ht="13.15" customHeight="1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28"/>
      <c r="AM2" s="10" t="s">
        <v>58</v>
      </c>
      <c r="AN2" s="10"/>
      <c r="AO2" s="10"/>
      <c r="AP2" s="10"/>
      <c r="AR2" s="248" t="str">
        <f>+zadání!O3</f>
        <v>U16</v>
      </c>
      <c r="AS2" s="248"/>
      <c r="AT2" s="248"/>
      <c r="AU2" s="248"/>
      <c r="AV2" s="248"/>
      <c r="AW2" s="248"/>
      <c r="AX2" s="26"/>
      <c r="AY2" s="249" t="str">
        <f>CONCATENATE(zadání!Q3,". kolo",_xlfn.UNICHAR(10),zadání!S3,". liga")</f>
        <v>1. kolo
2. liga</v>
      </c>
      <c r="AZ2" s="250"/>
      <c r="BA2" s="250"/>
      <c r="BB2" s="250"/>
      <c r="BC2" s="250"/>
      <c r="BD2" s="250"/>
      <c r="BE2" s="26"/>
      <c r="BF2" s="26"/>
      <c r="BG2" s="26"/>
      <c r="BH2" s="26"/>
      <c r="BI2" s="26"/>
      <c r="BJ2" s="237">
        <v>10</v>
      </c>
      <c r="BK2" s="238"/>
      <c r="BL2" s="238"/>
      <c r="BM2" s="239"/>
    </row>
    <row r="3" spans="1:65" ht="13.5" x14ac:dyDescent="0.25">
      <c r="A3" s="10"/>
      <c r="C3" s="10"/>
      <c r="D3" s="10"/>
      <c r="E3" s="10"/>
      <c r="F3" s="10"/>
      <c r="G3" s="10"/>
      <c r="H3" s="10"/>
      <c r="I3" s="10"/>
      <c r="J3" s="10"/>
      <c r="K3" s="10" t="s">
        <v>57</v>
      </c>
      <c r="L3" s="10"/>
      <c r="M3" s="10"/>
      <c r="N3" s="10"/>
      <c r="O3" s="3"/>
      <c r="P3" s="246" t="str">
        <f>+zadání!C12</f>
        <v>Vršovice B</v>
      </c>
      <c r="Q3" s="246"/>
      <c r="R3" s="246"/>
      <c r="S3" s="246"/>
      <c r="T3" s="246"/>
      <c r="U3" s="246"/>
      <c r="V3" s="246"/>
      <c r="W3" s="246"/>
      <c r="X3" s="247" t="s">
        <v>56</v>
      </c>
      <c r="Y3" s="247"/>
      <c r="Z3" s="247"/>
      <c r="AA3" s="247"/>
      <c r="AB3" s="246" t="str">
        <f>+zadání!F12</f>
        <v>Kometa E</v>
      </c>
      <c r="AC3" s="246"/>
      <c r="AD3" s="246"/>
      <c r="AE3" s="246"/>
      <c r="AF3" s="246"/>
      <c r="AG3" s="246"/>
      <c r="AH3" s="246"/>
      <c r="AI3" s="246"/>
      <c r="AJ3" s="246"/>
      <c r="AK3" s="10"/>
      <c r="AL3" s="27"/>
      <c r="AM3" s="10"/>
      <c r="AN3" s="10"/>
      <c r="AO3" s="10"/>
      <c r="AP3" s="10"/>
      <c r="AR3" s="248"/>
      <c r="AS3" s="248"/>
      <c r="AT3" s="248"/>
      <c r="AU3" s="248"/>
      <c r="AV3" s="248"/>
      <c r="AW3" s="248"/>
      <c r="AX3" s="26"/>
      <c r="AY3" s="250"/>
      <c r="AZ3" s="250"/>
      <c r="BA3" s="250"/>
      <c r="BB3" s="250"/>
      <c r="BC3" s="250"/>
      <c r="BD3" s="250"/>
      <c r="BE3" s="26"/>
      <c r="BF3" s="26"/>
      <c r="BG3" s="26"/>
      <c r="BH3" s="26"/>
      <c r="BI3" s="26"/>
      <c r="BJ3" s="240"/>
      <c r="BK3" s="241"/>
      <c r="BL3" s="241"/>
      <c r="BM3" s="242"/>
    </row>
    <row r="4" spans="1:65" ht="13.5" x14ac:dyDescent="0.25">
      <c r="B4" s="10"/>
      <c r="C4" s="10"/>
      <c r="D4" s="10"/>
      <c r="E4" s="10"/>
      <c r="F4" s="10"/>
      <c r="G4" s="10"/>
      <c r="H4" s="10"/>
      <c r="I4" s="10"/>
      <c r="J4" s="10"/>
      <c r="K4" s="25" t="s">
        <v>55</v>
      </c>
      <c r="L4" s="25"/>
      <c r="M4" s="25"/>
      <c r="N4" s="25"/>
      <c r="O4" s="25"/>
      <c r="P4" s="251">
        <f>+zadání!M3</f>
        <v>45200</v>
      </c>
      <c r="Q4" s="251"/>
      <c r="R4" s="251"/>
      <c r="S4" s="251"/>
      <c r="T4" s="25"/>
      <c r="U4" s="25"/>
      <c r="V4" s="25"/>
      <c r="W4" s="25"/>
      <c r="X4" s="25"/>
      <c r="Y4" s="25"/>
      <c r="Z4" s="25"/>
      <c r="AA4" s="25"/>
      <c r="AB4" s="25" t="s">
        <v>54</v>
      </c>
      <c r="AC4" s="232"/>
      <c r="AD4" s="233"/>
      <c r="AE4" s="233"/>
      <c r="AF4" s="25"/>
      <c r="AG4" s="25"/>
      <c r="AH4" s="25" t="s">
        <v>53</v>
      </c>
      <c r="AI4" s="25"/>
      <c r="AJ4" s="25"/>
      <c r="AK4" s="10"/>
      <c r="AL4" s="4"/>
      <c r="AM4" s="3" t="s">
        <v>52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43"/>
      <c r="BK4" s="244"/>
      <c r="BL4" s="244"/>
      <c r="BM4" s="245"/>
    </row>
    <row r="5" spans="1:65" s="23" customFormat="1" ht="10.5" customHeight="1" x14ac:dyDescent="0.25">
      <c r="B5" s="23" t="s">
        <v>27</v>
      </c>
      <c r="O5" s="23" t="s">
        <v>26</v>
      </c>
      <c r="AB5" s="23" t="s">
        <v>25</v>
      </c>
      <c r="AO5" s="23" t="s">
        <v>24</v>
      </c>
      <c r="BB5" s="23" t="s">
        <v>23</v>
      </c>
      <c r="BM5" s="24"/>
    </row>
    <row r="6" spans="1:65" ht="10.35" customHeight="1" x14ac:dyDescent="0.2">
      <c r="B6" s="229" t="s">
        <v>51</v>
      </c>
      <c r="C6" s="230"/>
      <c r="D6" s="230"/>
      <c r="E6" s="230"/>
      <c r="F6" s="230"/>
      <c r="G6" s="230"/>
      <c r="H6" s="230" t="s">
        <v>50</v>
      </c>
      <c r="I6" s="230"/>
      <c r="J6" s="230"/>
      <c r="K6" s="230"/>
      <c r="L6" s="230"/>
      <c r="M6" s="231"/>
      <c r="O6" s="229" t="s">
        <v>51</v>
      </c>
      <c r="P6" s="230"/>
      <c r="Q6" s="230"/>
      <c r="R6" s="230"/>
      <c r="S6" s="230"/>
      <c r="T6" s="230"/>
      <c r="U6" s="230" t="s">
        <v>50</v>
      </c>
      <c r="V6" s="230"/>
      <c r="W6" s="230"/>
      <c r="X6" s="230"/>
      <c r="Y6" s="230"/>
      <c r="Z6" s="231"/>
      <c r="AB6" s="229" t="s">
        <v>51</v>
      </c>
      <c r="AC6" s="230"/>
      <c r="AD6" s="230"/>
      <c r="AE6" s="230"/>
      <c r="AF6" s="230"/>
      <c r="AG6" s="230"/>
      <c r="AH6" s="230" t="s">
        <v>50</v>
      </c>
      <c r="AI6" s="230"/>
      <c r="AJ6" s="230"/>
      <c r="AK6" s="230"/>
      <c r="AL6" s="230"/>
      <c r="AM6" s="231"/>
      <c r="AO6" s="229" t="s">
        <v>51</v>
      </c>
      <c r="AP6" s="230"/>
      <c r="AQ6" s="230"/>
      <c r="AR6" s="230"/>
      <c r="AS6" s="230"/>
      <c r="AT6" s="230"/>
      <c r="AU6" s="230" t="s">
        <v>50</v>
      </c>
      <c r="AV6" s="230"/>
      <c r="AW6" s="230"/>
      <c r="AX6" s="230"/>
      <c r="AY6" s="230"/>
      <c r="AZ6" s="231"/>
      <c r="BB6" s="229" t="s">
        <v>51</v>
      </c>
      <c r="BC6" s="230"/>
      <c r="BD6" s="230"/>
      <c r="BE6" s="230"/>
      <c r="BF6" s="230"/>
      <c r="BG6" s="230"/>
      <c r="BH6" s="230" t="s">
        <v>50</v>
      </c>
      <c r="BI6" s="230"/>
      <c r="BJ6" s="230"/>
      <c r="BK6" s="230"/>
      <c r="BL6" s="230"/>
      <c r="BM6" s="231"/>
    </row>
    <row r="7" spans="1:65" ht="10.35" customHeight="1" x14ac:dyDescent="0.2">
      <c r="B7" s="229" t="s">
        <v>49</v>
      </c>
      <c r="C7" s="230"/>
      <c r="D7" s="230"/>
      <c r="E7" s="230"/>
      <c r="F7" s="230"/>
      <c r="G7" s="231"/>
      <c r="H7" s="229" t="s">
        <v>49</v>
      </c>
      <c r="I7" s="230"/>
      <c r="J7" s="230"/>
      <c r="K7" s="230"/>
      <c r="L7" s="230"/>
      <c r="M7" s="231"/>
      <c r="O7" s="229" t="s">
        <v>49</v>
      </c>
      <c r="P7" s="230"/>
      <c r="Q7" s="230"/>
      <c r="R7" s="230"/>
      <c r="S7" s="230"/>
      <c r="T7" s="231"/>
      <c r="U7" s="229" t="s">
        <v>49</v>
      </c>
      <c r="V7" s="230"/>
      <c r="W7" s="230"/>
      <c r="X7" s="230"/>
      <c r="Y7" s="230"/>
      <c r="Z7" s="231"/>
      <c r="AB7" s="229" t="s">
        <v>49</v>
      </c>
      <c r="AC7" s="230"/>
      <c r="AD7" s="230"/>
      <c r="AE7" s="230"/>
      <c r="AF7" s="230"/>
      <c r="AG7" s="231"/>
      <c r="AH7" s="229" t="s">
        <v>49</v>
      </c>
      <c r="AI7" s="230"/>
      <c r="AJ7" s="230"/>
      <c r="AK7" s="230"/>
      <c r="AL7" s="230"/>
      <c r="AM7" s="231"/>
      <c r="AO7" s="229" t="s">
        <v>49</v>
      </c>
      <c r="AP7" s="230"/>
      <c r="AQ7" s="230"/>
      <c r="AR7" s="230"/>
      <c r="AS7" s="230"/>
      <c r="AT7" s="231"/>
      <c r="AU7" s="229" t="s">
        <v>49</v>
      </c>
      <c r="AV7" s="230"/>
      <c r="AW7" s="230"/>
      <c r="AX7" s="230"/>
      <c r="AY7" s="230"/>
      <c r="AZ7" s="231"/>
      <c r="BB7" s="229" t="s">
        <v>49</v>
      </c>
      <c r="BC7" s="230"/>
      <c r="BD7" s="230"/>
      <c r="BE7" s="230"/>
      <c r="BF7" s="230"/>
      <c r="BG7" s="231"/>
      <c r="BH7" s="229" t="s">
        <v>49</v>
      </c>
      <c r="BI7" s="230"/>
      <c r="BJ7" s="230"/>
      <c r="BK7" s="230"/>
      <c r="BL7" s="230"/>
      <c r="BM7" s="231"/>
    </row>
    <row r="8" spans="1:65" ht="13.35" customHeight="1" x14ac:dyDescent="0.2">
      <c r="A8" s="252" t="s">
        <v>48</v>
      </c>
      <c r="B8" s="255">
        <v>1</v>
      </c>
      <c r="C8" s="13"/>
      <c r="D8" s="256"/>
      <c r="E8" s="257"/>
      <c r="F8" s="258" t="s">
        <v>47</v>
      </c>
      <c r="G8" s="258" t="s">
        <v>46</v>
      </c>
      <c r="H8" s="255">
        <v>1</v>
      </c>
      <c r="I8" s="13"/>
      <c r="J8" s="256"/>
      <c r="K8" s="257"/>
      <c r="L8" s="258" t="s">
        <v>47</v>
      </c>
      <c r="M8" s="258" t="s">
        <v>46</v>
      </c>
      <c r="O8" s="255">
        <v>1</v>
      </c>
      <c r="P8" s="13"/>
      <c r="Q8" s="256"/>
      <c r="R8" s="257"/>
      <c r="S8" s="258" t="s">
        <v>47</v>
      </c>
      <c r="T8" s="258" t="s">
        <v>46</v>
      </c>
      <c r="U8" s="255">
        <v>1</v>
      </c>
      <c r="V8" s="13"/>
      <c r="W8" s="256"/>
      <c r="X8" s="257"/>
      <c r="Y8" s="258" t="s">
        <v>47</v>
      </c>
      <c r="Z8" s="258" t="s">
        <v>46</v>
      </c>
      <c r="AB8" s="255">
        <v>1</v>
      </c>
      <c r="AC8" s="13"/>
      <c r="AD8" s="256"/>
      <c r="AE8" s="257"/>
      <c r="AF8" s="258" t="s">
        <v>47</v>
      </c>
      <c r="AG8" s="258" t="s">
        <v>46</v>
      </c>
      <c r="AH8" s="255">
        <v>1</v>
      </c>
      <c r="AI8" s="13"/>
      <c r="AJ8" s="256"/>
      <c r="AK8" s="257"/>
      <c r="AL8" s="258" t="s">
        <v>47</v>
      </c>
      <c r="AM8" s="258" t="s">
        <v>46</v>
      </c>
      <c r="AO8" s="255">
        <v>1</v>
      </c>
      <c r="AP8" s="13"/>
      <c r="AQ8" s="256"/>
      <c r="AR8" s="257"/>
      <c r="AS8" s="258" t="s">
        <v>47</v>
      </c>
      <c r="AT8" s="258" t="s">
        <v>46</v>
      </c>
      <c r="AU8" s="255">
        <v>1</v>
      </c>
      <c r="AV8" s="13"/>
      <c r="AW8" s="256"/>
      <c r="AX8" s="257"/>
      <c r="AY8" s="258" t="s">
        <v>47</v>
      </c>
      <c r="AZ8" s="258" t="s">
        <v>46</v>
      </c>
      <c r="BB8" s="255">
        <v>1</v>
      </c>
      <c r="BC8" s="13"/>
      <c r="BD8" s="256"/>
      <c r="BE8" s="257"/>
      <c r="BF8" s="258" t="s">
        <v>47</v>
      </c>
      <c r="BG8" s="258" t="s">
        <v>46</v>
      </c>
      <c r="BH8" s="255">
        <v>1</v>
      </c>
      <c r="BI8" s="13"/>
      <c r="BJ8" s="256"/>
      <c r="BK8" s="257"/>
      <c r="BL8" s="258" t="s">
        <v>47</v>
      </c>
      <c r="BM8" s="258" t="s">
        <v>46</v>
      </c>
    </row>
    <row r="9" spans="1:65" ht="13.35" customHeight="1" x14ac:dyDescent="0.2">
      <c r="A9" s="253"/>
      <c r="B9" s="255"/>
      <c r="C9" s="13"/>
      <c r="D9" s="256"/>
      <c r="E9" s="257"/>
      <c r="F9" s="258"/>
      <c r="G9" s="258"/>
      <c r="H9" s="255"/>
      <c r="I9" s="13"/>
      <c r="J9" s="256"/>
      <c r="K9" s="257"/>
      <c r="L9" s="258"/>
      <c r="M9" s="258"/>
      <c r="O9" s="255"/>
      <c r="P9" s="13"/>
      <c r="Q9" s="256"/>
      <c r="R9" s="257"/>
      <c r="S9" s="258"/>
      <c r="T9" s="258"/>
      <c r="U9" s="255"/>
      <c r="V9" s="13"/>
      <c r="W9" s="256"/>
      <c r="X9" s="257"/>
      <c r="Y9" s="258"/>
      <c r="Z9" s="258"/>
      <c r="AB9" s="255"/>
      <c r="AC9" s="13"/>
      <c r="AD9" s="256"/>
      <c r="AE9" s="257"/>
      <c r="AF9" s="258"/>
      <c r="AG9" s="258"/>
      <c r="AH9" s="255"/>
      <c r="AI9" s="13"/>
      <c r="AJ9" s="256"/>
      <c r="AK9" s="257"/>
      <c r="AL9" s="258"/>
      <c r="AM9" s="258"/>
      <c r="AO9" s="255"/>
      <c r="AP9" s="13"/>
      <c r="AQ9" s="256"/>
      <c r="AR9" s="257"/>
      <c r="AS9" s="258"/>
      <c r="AT9" s="258"/>
      <c r="AU9" s="255"/>
      <c r="AV9" s="13"/>
      <c r="AW9" s="256"/>
      <c r="AX9" s="257"/>
      <c r="AY9" s="258"/>
      <c r="AZ9" s="258"/>
      <c r="BB9" s="255"/>
      <c r="BC9" s="13"/>
      <c r="BD9" s="256"/>
      <c r="BE9" s="257"/>
      <c r="BF9" s="258"/>
      <c r="BG9" s="258"/>
      <c r="BH9" s="255"/>
      <c r="BI9" s="13"/>
      <c r="BJ9" s="256"/>
      <c r="BK9" s="257"/>
      <c r="BL9" s="258"/>
      <c r="BM9" s="258"/>
    </row>
    <row r="10" spans="1:65" ht="13.35" customHeight="1" x14ac:dyDescent="0.2">
      <c r="A10" s="253"/>
      <c r="B10" s="255">
        <v>2</v>
      </c>
      <c r="C10" s="13"/>
      <c r="D10" s="256"/>
      <c r="E10" s="257"/>
      <c r="F10" s="258"/>
      <c r="G10" s="258"/>
      <c r="H10" s="255">
        <v>2</v>
      </c>
      <c r="I10" s="13"/>
      <c r="J10" s="256"/>
      <c r="K10" s="257"/>
      <c r="L10" s="258"/>
      <c r="M10" s="258"/>
      <c r="O10" s="255">
        <v>2</v>
      </c>
      <c r="P10" s="13"/>
      <c r="Q10" s="256"/>
      <c r="R10" s="257"/>
      <c r="S10" s="258"/>
      <c r="T10" s="258"/>
      <c r="U10" s="255">
        <v>2</v>
      </c>
      <c r="V10" s="13"/>
      <c r="W10" s="256"/>
      <c r="X10" s="257"/>
      <c r="Y10" s="258"/>
      <c r="Z10" s="258"/>
      <c r="AB10" s="255">
        <v>2</v>
      </c>
      <c r="AC10" s="13"/>
      <c r="AD10" s="256"/>
      <c r="AE10" s="257"/>
      <c r="AF10" s="258"/>
      <c r="AG10" s="258"/>
      <c r="AH10" s="255">
        <v>2</v>
      </c>
      <c r="AI10" s="13"/>
      <c r="AJ10" s="256"/>
      <c r="AK10" s="257"/>
      <c r="AL10" s="258"/>
      <c r="AM10" s="258"/>
      <c r="AO10" s="255">
        <v>2</v>
      </c>
      <c r="AP10" s="13"/>
      <c r="AQ10" s="256"/>
      <c r="AR10" s="257"/>
      <c r="AS10" s="258"/>
      <c r="AT10" s="258"/>
      <c r="AU10" s="255">
        <v>2</v>
      </c>
      <c r="AV10" s="13"/>
      <c r="AW10" s="256"/>
      <c r="AX10" s="257"/>
      <c r="AY10" s="258"/>
      <c r="AZ10" s="258"/>
      <c r="BB10" s="255">
        <v>2</v>
      </c>
      <c r="BC10" s="13"/>
      <c r="BD10" s="256"/>
      <c r="BE10" s="257"/>
      <c r="BF10" s="258"/>
      <c r="BG10" s="258"/>
      <c r="BH10" s="255">
        <v>2</v>
      </c>
      <c r="BI10" s="13"/>
      <c r="BJ10" s="256"/>
      <c r="BK10" s="257"/>
      <c r="BL10" s="258"/>
      <c r="BM10" s="258"/>
    </row>
    <row r="11" spans="1:65" ht="13.35" customHeight="1" x14ac:dyDescent="0.2">
      <c r="A11" s="253"/>
      <c r="B11" s="255"/>
      <c r="C11" s="13"/>
      <c r="D11" s="256"/>
      <c r="E11" s="257"/>
      <c r="F11" s="258"/>
      <c r="G11" s="258"/>
      <c r="H11" s="255"/>
      <c r="I11" s="13"/>
      <c r="J11" s="256"/>
      <c r="K11" s="257"/>
      <c r="L11" s="258"/>
      <c r="M11" s="258"/>
      <c r="O11" s="255"/>
      <c r="P11" s="13"/>
      <c r="Q11" s="256"/>
      <c r="R11" s="257"/>
      <c r="S11" s="258"/>
      <c r="T11" s="258"/>
      <c r="U11" s="255"/>
      <c r="V11" s="13"/>
      <c r="W11" s="256"/>
      <c r="X11" s="257"/>
      <c r="Y11" s="258"/>
      <c r="Z11" s="258"/>
      <c r="AB11" s="255"/>
      <c r="AC11" s="13"/>
      <c r="AD11" s="256"/>
      <c r="AE11" s="257"/>
      <c r="AF11" s="258"/>
      <c r="AG11" s="258"/>
      <c r="AH11" s="255"/>
      <c r="AI11" s="13"/>
      <c r="AJ11" s="256"/>
      <c r="AK11" s="257"/>
      <c r="AL11" s="258"/>
      <c r="AM11" s="258"/>
      <c r="AO11" s="255"/>
      <c r="AP11" s="13"/>
      <c r="AQ11" s="256"/>
      <c r="AR11" s="257"/>
      <c r="AS11" s="258"/>
      <c r="AT11" s="258"/>
      <c r="AU11" s="255"/>
      <c r="AV11" s="13"/>
      <c r="AW11" s="256"/>
      <c r="AX11" s="257"/>
      <c r="AY11" s="258"/>
      <c r="AZ11" s="258"/>
      <c r="BB11" s="255"/>
      <c r="BC11" s="13"/>
      <c r="BD11" s="256"/>
      <c r="BE11" s="257"/>
      <c r="BF11" s="258"/>
      <c r="BG11" s="258"/>
      <c r="BH11" s="255"/>
      <c r="BI11" s="13"/>
      <c r="BJ11" s="256"/>
      <c r="BK11" s="257"/>
      <c r="BL11" s="258"/>
      <c r="BM11" s="258"/>
    </row>
    <row r="12" spans="1:65" ht="13.35" customHeight="1" x14ac:dyDescent="0.2">
      <c r="A12" s="253"/>
      <c r="B12" s="255">
        <v>3</v>
      </c>
      <c r="C12" s="13"/>
      <c r="D12" s="256"/>
      <c r="E12" s="257"/>
      <c r="F12" s="258"/>
      <c r="G12" s="258"/>
      <c r="H12" s="255">
        <v>3</v>
      </c>
      <c r="I12" s="13"/>
      <c r="J12" s="256"/>
      <c r="K12" s="257"/>
      <c r="L12" s="258"/>
      <c r="M12" s="258"/>
      <c r="O12" s="255">
        <v>3</v>
      </c>
      <c r="P12" s="13"/>
      <c r="Q12" s="256"/>
      <c r="R12" s="257"/>
      <c r="S12" s="258"/>
      <c r="T12" s="258"/>
      <c r="U12" s="255">
        <v>3</v>
      </c>
      <c r="V12" s="13"/>
      <c r="W12" s="256"/>
      <c r="X12" s="257"/>
      <c r="Y12" s="258"/>
      <c r="Z12" s="258"/>
      <c r="AB12" s="255">
        <v>3</v>
      </c>
      <c r="AC12" s="13"/>
      <c r="AD12" s="256"/>
      <c r="AE12" s="257"/>
      <c r="AF12" s="258"/>
      <c r="AG12" s="258"/>
      <c r="AH12" s="255">
        <v>3</v>
      </c>
      <c r="AI12" s="13"/>
      <c r="AJ12" s="256"/>
      <c r="AK12" s="257"/>
      <c r="AL12" s="258"/>
      <c r="AM12" s="258"/>
      <c r="AO12" s="255">
        <v>3</v>
      </c>
      <c r="AP12" s="13"/>
      <c r="AQ12" s="256"/>
      <c r="AR12" s="257"/>
      <c r="AS12" s="258"/>
      <c r="AT12" s="258"/>
      <c r="AU12" s="255">
        <v>3</v>
      </c>
      <c r="AV12" s="13"/>
      <c r="AW12" s="256"/>
      <c r="AX12" s="257"/>
      <c r="AY12" s="258"/>
      <c r="AZ12" s="258"/>
      <c r="BB12" s="255">
        <v>3</v>
      </c>
      <c r="BC12" s="13"/>
      <c r="BD12" s="256"/>
      <c r="BE12" s="257"/>
      <c r="BF12" s="258"/>
      <c r="BG12" s="258"/>
      <c r="BH12" s="255">
        <v>3</v>
      </c>
      <c r="BI12" s="13"/>
      <c r="BJ12" s="256"/>
      <c r="BK12" s="257"/>
      <c r="BL12" s="258"/>
      <c r="BM12" s="258"/>
    </row>
    <row r="13" spans="1:65" ht="13.35" customHeight="1" x14ac:dyDescent="0.2">
      <c r="A13" s="253"/>
      <c r="B13" s="255"/>
      <c r="C13" s="13"/>
      <c r="D13" s="256"/>
      <c r="E13" s="257"/>
      <c r="F13" s="258"/>
      <c r="G13" s="258"/>
      <c r="H13" s="255"/>
      <c r="I13" s="13"/>
      <c r="J13" s="256"/>
      <c r="K13" s="257"/>
      <c r="L13" s="258"/>
      <c r="M13" s="258"/>
      <c r="O13" s="255"/>
      <c r="P13" s="13"/>
      <c r="Q13" s="256"/>
      <c r="R13" s="257"/>
      <c r="S13" s="258"/>
      <c r="T13" s="258"/>
      <c r="U13" s="255"/>
      <c r="V13" s="13"/>
      <c r="W13" s="256"/>
      <c r="X13" s="257"/>
      <c r="Y13" s="258"/>
      <c r="Z13" s="258"/>
      <c r="AB13" s="255"/>
      <c r="AC13" s="13"/>
      <c r="AD13" s="256"/>
      <c r="AE13" s="257"/>
      <c r="AF13" s="258"/>
      <c r="AG13" s="258"/>
      <c r="AH13" s="255"/>
      <c r="AI13" s="13"/>
      <c r="AJ13" s="256"/>
      <c r="AK13" s="257"/>
      <c r="AL13" s="258"/>
      <c r="AM13" s="258"/>
      <c r="AO13" s="255"/>
      <c r="AP13" s="13"/>
      <c r="AQ13" s="256"/>
      <c r="AR13" s="257"/>
      <c r="AS13" s="258"/>
      <c r="AT13" s="258"/>
      <c r="AU13" s="255"/>
      <c r="AV13" s="13"/>
      <c r="AW13" s="256"/>
      <c r="AX13" s="257"/>
      <c r="AY13" s="258"/>
      <c r="AZ13" s="258"/>
      <c r="BB13" s="255"/>
      <c r="BC13" s="13"/>
      <c r="BD13" s="256"/>
      <c r="BE13" s="257"/>
      <c r="BF13" s="258"/>
      <c r="BG13" s="258"/>
      <c r="BH13" s="255"/>
      <c r="BI13" s="13"/>
      <c r="BJ13" s="256"/>
      <c r="BK13" s="257"/>
      <c r="BL13" s="258"/>
      <c r="BM13" s="258"/>
    </row>
    <row r="14" spans="1:65" ht="13.35" customHeight="1" x14ac:dyDescent="0.2">
      <c r="A14" s="253"/>
      <c r="B14" s="255">
        <v>4</v>
      </c>
      <c r="C14" s="13"/>
      <c r="D14" s="256"/>
      <c r="E14" s="257"/>
      <c r="F14" s="258"/>
      <c r="G14" s="258"/>
      <c r="H14" s="255">
        <v>4</v>
      </c>
      <c r="I14" s="13"/>
      <c r="J14" s="256"/>
      <c r="K14" s="257"/>
      <c r="L14" s="258"/>
      <c r="M14" s="258"/>
      <c r="O14" s="255">
        <v>4</v>
      </c>
      <c r="P14" s="13"/>
      <c r="Q14" s="256"/>
      <c r="R14" s="257"/>
      <c r="S14" s="258"/>
      <c r="T14" s="258"/>
      <c r="U14" s="255">
        <v>4</v>
      </c>
      <c r="V14" s="13"/>
      <c r="W14" s="256"/>
      <c r="X14" s="257"/>
      <c r="Y14" s="258"/>
      <c r="Z14" s="258"/>
      <c r="AB14" s="255">
        <v>4</v>
      </c>
      <c r="AC14" s="13"/>
      <c r="AD14" s="256"/>
      <c r="AE14" s="257"/>
      <c r="AF14" s="258"/>
      <c r="AG14" s="258"/>
      <c r="AH14" s="255">
        <v>4</v>
      </c>
      <c r="AI14" s="13"/>
      <c r="AJ14" s="256"/>
      <c r="AK14" s="257"/>
      <c r="AL14" s="258"/>
      <c r="AM14" s="258"/>
      <c r="AO14" s="255">
        <v>4</v>
      </c>
      <c r="AP14" s="13"/>
      <c r="AQ14" s="256"/>
      <c r="AR14" s="257"/>
      <c r="AS14" s="258"/>
      <c r="AT14" s="258"/>
      <c r="AU14" s="255">
        <v>4</v>
      </c>
      <c r="AV14" s="13"/>
      <c r="AW14" s="256"/>
      <c r="AX14" s="257"/>
      <c r="AY14" s="258"/>
      <c r="AZ14" s="258"/>
      <c r="BB14" s="255">
        <v>4</v>
      </c>
      <c r="BC14" s="13"/>
      <c r="BD14" s="256"/>
      <c r="BE14" s="257"/>
      <c r="BF14" s="258"/>
      <c r="BG14" s="258"/>
      <c r="BH14" s="255">
        <v>4</v>
      </c>
      <c r="BI14" s="13"/>
      <c r="BJ14" s="256"/>
      <c r="BK14" s="257"/>
      <c r="BL14" s="258"/>
      <c r="BM14" s="258"/>
    </row>
    <row r="15" spans="1:65" ht="13.35" customHeight="1" x14ac:dyDescent="0.2">
      <c r="A15" s="253"/>
      <c r="B15" s="255"/>
      <c r="C15" s="13"/>
      <c r="D15" s="256"/>
      <c r="E15" s="257"/>
      <c r="F15" s="258"/>
      <c r="G15" s="258"/>
      <c r="H15" s="255"/>
      <c r="I15" s="13"/>
      <c r="J15" s="256"/>
      <c r="K15" s="257"/>
      <c r="L15" s="258"/>
      <c r="M15" s="258"/>
      <c r="O15" s="255"/>
      <c r="P15" s="13"/>
      <c r="Q15" s="256"/>
      <c r="R15" s="257"/>
      <c r="S15" s="258"/>
      <c r="T15" s="258"/>
      <c r="U15" s="255"/>
      <c r="V15" s="13"/>
      <c r="W15" s="256"/>
      <c r="X15" s="257"/>
      <c r="Y15" s="258"/>
      <c r="Z15" s="258"/>
      <c r="AB15" s="255"/>
      <c r="AC15" s="13"/>
      <c r="AD15" s="256"/>
      <c r="AE15" s="257"/>
      <c r="AF15" s="258"/>
      <c r="AG15" s="258"/>
      <c r="AH15" s="255"/>
      <c r="AI15" s="13"/>
      <c r="AJ15" s="256"/>
      <c r="AK15" s="257"/>
      <c r="AL15" s="258"/>
      <c r="AM15" s="258"/>
      <c r="AO15" s="255"/>
      <c r="AP15" s="13"/>
      <c r="AQ15" s="256"/>
      <c r="AR15" s="257"/>
      <c r="AS15" s="258"/>
      <c r="AT15" s="258"/>
      <c r="AU15" s="255"/>
      <c r="AV15" s="13"/>
      <c r="AW15" s="256"/>
      <c r="AX15" s="257"/>
      <c r="AY15" s="258"/>
      <c r="AZ15" s="258"/>
      <c r="BB15" s="255"/>
      <c r="BC15" s="13"/>
      <c r="BD15" s="256"/>
      <c r="BE15" s="257"/>
      <c r="BF15" s="258"/>
      <c r="BG15" s="258"/>
      <c r="BH15" s="255"/>
      <c r="BI15" s="13"/>
      <c r="BJ15" s="256"/>
      <c r="BK15" s="257"/>
      <c r="BL15" s="258"/>
      <c r="BM15" s="258"/>
    </row>
    <row r="16" spans="1:65" ht="13.35" customHeight="1" x14ac:dyDescent="0.2">
      <c r="A16" s="253"/>
      <c r="B16" s="255">
        <v>5</v>
      </c>
      <c r="C16" s="13"/>
      <c r="D16" s="256"/>
      <c r="E16" s="257"/>
      <c r="F16" s="258"/>
      <c r="G16" s="258"/>
      <c r="H16" s="255">
        <v>5</v>
      </c>
      <c r="I16" s="13"/>
      <c r="J16" s="256"/>
      <c r="K16" s="257"/>
      <c r="L16" s="258"/>
      <c r="M16" s="258"/>
      <c r="O16" s="255">
        <v>5</v>
      </c>
      <c r="P16" s="13"/>
      <c r="Q16" s="256"/>
      <c r="R16" s="257"/>
      <c r="S16" s="258"/>
      <c r="T16" s="258"/>
      <c r="U16" s="255">
        <v>5</v>
      </c>
      <c r="V16" s="13"/>
      <c r="W16" s="256"/>
      <c r="X16" s="257"/>
      <c r="Y16" s="258"/>
      <c r="Z16" s="258"/>
      <c r="AB16" s="255">
        <v>5</v>
      </c>
      <c r="AC16" s="13"/>
      <c r="AD16" s="256"/>
      <c r="AE16" s="257"/>
      <c r="AF16" s="258"/>
      <c r="AG16" s="258"/>
      <c r="AH16" s="255">
        <v>5</v>
      </c>
      <c r="AI16" s="13"/>
      <c r="AJ16" s="256"/>
      <c r="AK16" s="257"/>
      <c r="AL16" s="258"/>
      <c r="AM16" s="258"/>
      <c r="AO16" s="255">
        <v>5</v>
      </c>
      <c r="AP16" s="13"/>
      <c r="AQ16" s="256"/>
      <c r="AR16" s="257"/>
      <c r="AS16" s="258"/>
      <c r="AT16" s="258"/>
      <c r="AU16" s="255">
        <v>5</v>
      </c>
      <c r="AV16" s="13"/>
      <c r="AW16" s="256"/>
      <c r="AX16" s="257"/>
      <c r="AY16" s="258"/>
      <c r="AZ16" s="258"/>
      <c r="BB16" s="255">
        <v>5</v>
      </c>
      <c r="BC16" s="13"/>
      <c r="BD16" s="256"/>
      <c r="BE16" s="257"/>
      <c r="BF16" s="258"/>
      <c r="BG16" s="258"/>
      <c r="BH16" s="255">
        <v>5</v>
      </c>
      <c r="BI16" s="13"/>
      <c r="BJ16" s="256"/>
      <c r="BK16" s="257"/>
      <c r="BL16" s="258"/>
      <c r="BM16" s="258"/>
    </row>
    <row r="17" spans="1:65" ht="13.35" customHeight="1" x14ac:dyDescent="0.2">
      <c r="A17" s="253"/>
      <c r="B17" s="255"/>
      <c r="C17" s="13"/>
      <c r="D17" s="256"/>
      <c r="E17" s="257"/>
      <c r="F17" s="258"/>
      <c r="G17" s="258"/>
      <c r="H17" s="255"/>
      <c r="I17" s="13"/>
      <c r="J17" s="256"/>
      <c r="K17" s="257"/>
      <c r="L17" s="258"/>
      <c r="M17" s="258"/>
      <c r="O17" s="255"/>
      <c r="P17" s="13"/>
      <c r="Q17" s="256"/>
      <c r="R17" s="257"/>
      <c r="S17" s="258"/>
      <c r="T17" s="258"/>
      <c r="U17" s="255"/>
      <c r="V17" s="13"/>
      <c r="W17" s="256"/>
      <c r="X17" s="257"/>
      <c r="Y17" s="258"/>
      <c r="Z17" s="258"/>
      <c r="AB17" s="255"/>
      <c r="AC17" s="13"/>
      <c r="AD17" s="256"/>
      <c r="AE17" s="257"/>
      <c r="AF17" s="258"/>
      <c r="AG17" s="258"/>
      <c r="AH17" s="255"/>
      <c r="AI17" s="13"/>
      <c r="AJ17" s="256"/>
      <c r="AK17" s="257"/>
      <c r="AL17" s="258"/>
      <c r="AM17" s="258"/>
      <c r="AO17" s="255"/>
      <c r="AP17" s="13"/>
      <c r="AQ17" s="256"/>
      <c r="AR17" s="257"/>
      <c r="AS17" s="258"/>
      <c r="AT17" s="258"/>
      <c r="AU17" s="255"/>
      <c r="AV17" s="13"/>
      <c r="AW17" s="256"/>
      <c r="AX17" s="257"/>
      <c r="AY17" s="258"/>
      <c r="AZ17" s="258"/>
      <c r="BB17" s="255"/>
      <c r="BC17" s="13"/>
      <c r="BD17" s="256"/>
      <c r="BE17" s="257"/>
      <c r="BF17" s="258"/>
      <c r="BG17" s="258"/>
      <c r="BH17" s="255"/>
      <c r="BI17" s="13"/>
      <c r="BJ17" s="256"/>
      <c r="BK17" s="257"/>
      <c r="BL17" s="258"/>
      <c r="BM17" s="258"/>
    </row>
    <row r="18" spans="1:65" ht="13.35" customHeight="1" x14ac:dyDescent="0.2">
      <c r="A18" s="253"/>
      <c r="B18" s="255">
        <v>6</v>
      </c>
      <c r="C18" s="13"/>
      <c r="D18" s="256"/>
      <c r="E18" s="257"/>
      <c r="F18" s="258"/>
      <c r="G18" s="258"/>
      <c r="H18" s="255">
        <v>6</v>
      </c>
      <c r="I18" s="13"/>
      <c r="J18" s="256"/>
      <c r="K18" s="257"/>
      <c r="L18" s="258"/>
      <c r="M18" s="258"/>
      <c r="O18" s="255">
        <v>6</v>
      </c>
      <c r="P18" s="13"/>
      <c r="Q18" s="256"/>
      <c r="R18" s="257"/>
      <c r="S18" s="258"/>
      <c r="T18" s="258"/>
      <c r="U18" s="255">
        <v>6</v>
      </c>
      <c r="V18" s="13"/>
      <c r="W18" s="256"/>
      <c r="X18" s="257"/>
      <c r="Y18" s="258"/>
      <c r="Z18" s="258"/>
      <c r="AB18" s="255">
        <v>6</v>
      </c>
      <c r="AC18" s="13"/>
      <c r="AD18" s="256"/>
      <c r="AE18" s="257"/>
      <c r="AF18" s="258"/>
      <c r="AG18" s="258"/>
      <c r="AH18" s="255">
        <v>6</v>
      </c>
      <c r="AI18" s="13"/>
      <c r="AJ18" s="256"/>
      <c r="AK18" s="257"/>
      <c r="AL18" s="258"/>
      <c r="AM18" s="258"/>
      <c r="AO18" s="255">
        <v>6</v>
      </c>
      <c r="AP18" s="13"/>
      <c r="AQ18" s="256"/>
      <c r="AR18" s="257"/>
      <c r="AS18" s="258"/>
      <c r="AT18" s="258"/>
      <c r="AU18" s="255">
        <v>6</v>
      </c>
      <c r="AV18" s="13"/>
      <c r="AW18" s="256"/>
      <c r="AX18" s="257"/>
      <c r="AY18" s="258"/>
      <c r="AZ18" s="258"/>
      <c r="BB18" s="255">
        <v>6</v>
      </c>
      <c r="BC18" s="13"/>
      <c r="BD18" s="256"/>
      <c r="BE18" s="257"/>
      <c r="BF18" s="258"/>
      <c r="BG18" s="258"/>
      <c r="BH18" s="255">
        <v>6</v>
      </c>
      <c r="BI18" s="13"/>
      <c r="BJ18" s="256"/>
      <c r="BK18" s="257"/>
      <c r="BL18" s="258"/>
      <c r="BM18" s="258"/>
    </row>
    <row r="19" spans="1:65" ht="13.35" customHeight="1" x14ac:dyDescent="0.2">
      <c r="A19" s="254"/>
      <c r="B19" s="255"/>
      <c r="C19" s="13"/>
      <c r="D19" s="256"/>
      <c r="E19" s="257"/>
      <c r="F19" s="258"/>
      <c r="G19" s="258"/>
      <c r="H19" s="255"/>
      <c r="I19" s="13"/>
      <c r="J19" s="256"/>
      <c r="K19" s="257"/>
      <c r="L19" s="258"/>
      <c r="M19" s="258"/>
      <c r="O19" s="255"/>
      <c r="P19" s="13"/>
      <c r="Q19" s="256"/>
      <c r="R19" s="257"/>
      <c r="S19" s="258"/>
      <c r="T19" s="258"/>
      <c r="U19" s="255"/>
      <c r="V19" s="13"/>
      <c r="W19" s="256"/>
      <c r="X19" s="257"/>
      <c r="Y19" s="258"/>
      <c r="Z19" s="258"/>
      <c r="AB19" s="255"/>
      <c r="AC19" s="13"/>
      <c r="AD19" s="256"/>
      <c r="AE19" s="257"/>
      <c r="AF19" s="258"/>
      <c r="AG19" s="258"/>
      <c r="AH19" s="255"/>
      <c r="AI19" s="13"/>
      <c r="AJ19" s="256"/>
      <c r="AK19" s="257"/>
      <c r="AL19" s="258"/>
      <c r="AM19" s="258"/>
      <c r="AO19" s="255"/>
      <c r="AP19" s="13"/>
      <c r="AQ19" s="256"/>
      <c r="AR19" s="257"/>
      <c r="AS19" s="258"/>
      <c r="AT19" s="258"/>
      <c r="AU19" s="255"/>
      <c r="AV19" s="13"/>
      <c r="AW19" s="256"/>
      <c r="AX19" s="257"/>
      <c r="AY19" s="258"/>
      <c r="AZ19" s="258"/>
      <c r="BB19" s="255"/>
      <c r="BC19" s="13"/>
      <c r="BD19" s="256"/>
      <c r="BE19" s="257"/>
      <c r="BF19" s="258"/>
      <c r="BG19" s="258"/>
      <c r="BH19" s="255"/>
      <c r="BI19" s="13"/>
      <c r="BJ19" s="256"/>
      <c r="BK19" s="257"/>
      <c r="BL19" s="258"/>
      <c r="BM19" s="258"/>
    </row>
    <row r="20" spans="1:65" ht="17.25" customHeight="1" x14ac:dyDescent="0.2">
      <c r="A20" s="22"/>
      <c r="B20" s="265" t="s">
        <v>45</v>
      </c>
      <c r="C20" s="266"/>
      <c r="D20" s="265" t="s">
        <v>44</v>
      </c>
      <c r="E20" s="266"/>
      <c r="F20" s="261"/>
      <c r="G20" s="262"/>
      <c r="H20" s="265" t="s">
        <v>45</v>
      </c>
      <c r="I20" s="266"/>
      <c r="J20" s="265" t="s">
        <v>44</v>
      </c>
      <c r="K20" s="266"/>
      <c r="L20" s="261"/>
      <c r="M20" s="262"/>
      <c r="O20" s="265" t="s">
        <v>45</v>
      </c>
      <c r="P20" s="266"/>
      <c r="Q20" s="265" t="s">
        <v>44</v>
      </c>
      <c r="R20" s="266"/>
      <c r="S20" s="261"/>
      <c r="T20" s="262"/>
      <c r="U20" s="259" t="s">
        <v>45</v>
      </c>
      <c r="V20" s="260"/>
      <c r="W20" s="259" t="s">
        <v>44</v>
      </c>
      <c r="X20" s="260"/>
      <c r="Y20" s="261"/>
      <c r="Z20" s="262"/>
      <c r="AB20" s="259" t="s">
        <v>45</v>
      </c>
      <c r="AC20" s="260"/>
      <c r="AD20" s="259" t="s">
        <v>44</v>
      </c>
      <c r="AE20" s="260"/>
      <c r="AF20" s="261"/>
      <c r="AG20" s="262"/>
      <c r="AH20" s="259" t="s">
        <v>45</v>
      </c>
      <c r="AI20" s="260"/>
      <c r="AJ20" s="259" t="s">
        <v>44</v>
      </c>
      <c r="AK20" s="260"/>
      <c r="AL20" s="261"/>
      <c r="AM20" s="262"/>
      <c r="AO20" s="259" t="s">
        <v>45</v>
      </c>
      <c r="AP20" s="260"/>
      <c r="AQ20" s="259" t="s">
        <v>44</v>
      </c>
      <c r="AR20" s="260"/>
      <c r="AS20" s="261"/>
      <c r="AT20" s="262"/>
      <c r="AU20" s="259" t="s">
        <v>45</v>
      </c>
      <c r="AV20" s="260"/>
      <c r="AW20" s="259" t="s">
        <v>44</v>
      </c>
      <c r="AX20" s="260"/>
      <c r="AY20" s="261"/>
      <c r="AZ20" s="262"/>
      <c r="BB20" s="259" t="s">
        <v>45</v>
      </c>
      <c r="BC20" s="260"/>
      <c r="BD20" s="263" t="s">
        <v>44</v>
      </c>
      <c r="BE20" s="264"/>
      <c r="BF20" s="267"/>
      <c r="BG20" s="268"/>
      <c r="BH20" s="259" t="s">
        <v>45</v>
      </c>
      <c r="BI20" s="260"/>
      <c r="BJ20" s="263" t="s">
        <v>44</v>
      </c>
      <c r="BK20" s="264"/>
      <c r="BL20" s="267"/>
      <c r="BM20" s="268"/>
    </row>
    <row r="21" spans="1:65" ht="6" customHeight="1" x14ac:dyDescent="0.2">
      <c r="B21" s="21"/>
      <c r="D21" s="20"/>
      <c r="E21" s="20"/>
      <c r="F21" s="19"/>
      <c r="G21" s="19"/>
      <c r="H21" s="21"/>
      <c r="J21" s="20"/>
      <c r="K21" s="20"/>
      <c r="L21" s="19"/>
      <c r="M21" s="19"/>
      <c r="O21" s="21"/>
      <c r="Q21" s="20"/>
      <c r="R21" s="20"/>
      <c r="S21" s="19"/>
      <c r="T21" s="19"/>
      <c r="U21" s="21"/>
      <c r="W21" s="20"/>
      <c r="X21" s="20"/>
      <c r="Y21" s="19"/>
      <c r="Z21" s="19"/>
      <c r="AB21" s="21"/>
      <c r="AD21" s="20"/>
      <c r="AE21" s="20"/>
      <c r="AF21" s="19"/>
      <c r="AG21" s="19"/>
      <c r="AH21" s="21"/>
      <c r="AJ21" s="20"/>
      <c r="AK21" s="20"/>
      <c r="AL21" s="19"/>
      <c r="AM21" s="19"/>
      <c r="AO21" s="21"/>
      <c r="AQ21" s="20"/>
      <c r="AR21" s="20"/>
      <c r="AS21" s="19"/>
      <c r="AT21" s="19"/>
      <c r="AU21" s="21"/>
      <c r="AW21" s="20"/>
      <c r="AX21" s="20"/>
      <c r="AY21" s="19"/>
      <c r="AZ21" s="19"/>
      <c r="BB21" s="21"/>
      <c r="BD21" s="20"/>
      <c r="BE21" s="20"/>
      <c r="BF21" s="19"/>
      <c r="BG21" s="19"/>
      <c r="BH21" s="21"/>
      <c r="BJ21" s="20"/>
      <c r="BK21" s="20"/>
      <c r="BL21" s="19"/>
      <c r="BM21" s="18"/>
    </row>
    <row r="22" spans="1:65" ht="17.25" customHeight="1" x14ac:dyDescent="0.25">
      <c r="B22" s="277" t="s">
        <v>43</v>
      </c>
      <c r="C22" s="278"/>
      <c r="D22" s="278"/>
      <c r="E22" s="278"/>
      <c r="F22" s="275" t="str">
        <f>+P3</f>
        <v>Vršovice B</v>
      </c>
      <c r="G22" s="275"/>
      <c r="H22" s="275"/>
      <c r="I22" s="275"/>
      <c r="J22" s="275"/>
      <c r="K22" s="276"/>
      <c r="L22" s="277" t="s">
        <v>42</v>
      </c>
      <c r="M22" s="278"/>
      <c r="N22" s="278"/>
      <c r="O22" s="278"/>
      <c r="P22" s="278"/>
      <c r="Q22" s="275" t="str">
        <f>+AB3</f>
        <v>Kometa E</v>
      </c>
      <c r="R22" s="275"/>
      <c r="S22" s="275"/>
      <c r="T22" s="275"/>
      <c r="U22" s="275"/>
      <c r="V22" s="276"/>
      <c r="W22" s="10" t="s">
        <v>41</v>
      </c>
      <c r="AI22" s="3" t="s">
        <v>40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M22" s="17"/>
    </row>
    <row r="23" spans="1:65" s="10" customFormat="1" ht="12.75" customHeight="1" x14ac:dyDescent="0.25">
      <c r="B23" s="271" t="s">
        <v>39</v>
      </c>
      <c r="C23" s="271"/>
      <c r="D23" s="271"/>
      <c r="E23" s="271"/>
      <c r="F23" s="271"/>
      <c r="G23" s="271"/>
      <c r="H23" s="271"/>
      <c r="I23" s="271"/>
      <c r="J23" s="282" t="s">
        <v>38</v>
      </c>
      <c r="K23" s="282"/>
      <c r="L23" s="271" t="s">
        <v>39</v>
      </c>
      <c r="M23" s="271"/>
      <c r="N23" s="271"/>
      <c r="O23" s="271"/>
      <c r="P23" s="271"/>
      <c r="Q23" s="271"/>
      <c r="R23" s="271"/>
      <c r="S23" s="271"/>
      <c r="T23" s="271"/>
      <c r="U23" s="282" t="s">
        <v>38</v>
      </c>
      <c r="V23" s="282"/>
      <c r="W23" s="16" t="s">
        <v>37</v>
      </c>
      <c r="X23" s="16" t="s">
        <v>36</v>
      </c>
      <c r="Y23" s="283" t="s">
        <v>35</v>
      </c>
      <c r="Z23" s="284"/>
      <c r="AA23" s="16" t="s">
        <v>34</v>
      </c>
      <c r="AB23" s="15" t="s">
        <v>33</v>
      </c>
      <c r="AC23" s="14" t="s">
        <v>32</v>
      </c>
      <c r="AD23" s="285" t="s">
        <v>31</v>
      </c>
      <c r="AE23" s="286"/>
      <c r="AF23" s="286"/>
      <c r="AG23" s="287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C23" s="234" t="s">
        <v>30</v>
      </c>
      <c r="BD23" s="235"/>
      <c r="BE23" s="235"/>
      <c r="BF23" s="235"/>
      <c r="BG23" s="235"/>
      <c r="BH23" s="235"/>
      <c r="BI23" s="235"/>
      <c r="BJ23" s="235"/>
      <c r="BK23" s="235"/>
      <c r="BL23" s="235"/>
      <c r="BM23" s="236"/>
    </row>
    <row r="24" spans="1:65" ht="12.75" customHeight="1" x14ac:dyDescent="0.25">
      <c r="B24" s="270"/>
      <c r="C24" s="270"/>
      <c r="D24" s="270"/>
      <c r="E24" s="270"/>
      <c r="F24" s="270"/>
      <c r="G24" s="270"/>
      <c r="H24" s="270"/>
      <c r="I24" s="270"/>
      <c r="J24" s="271"/>
      <c r="K24" s="271"/>
      <c r="L24" s="272"/>
      <c r="M24" s="273"/>
      <c r="N24" s="273"/>
      <c r="O24" s="273"/>
      <c r="P24" s="273"/>
      <c r="Q24" s="273"/>
      <c r="R24" s="273"/>
      <c r="S24" s="273"/>
      <c r="T24" s="274"/>
      <c r="U24" s="271"/>
      <c r="V24" s="271"/>
      <c r="W24" s="13"/>
      <c r="X24" s="13"/>
      <c r="Y24" s="256"/>
      <c r="Z24" s="257"/>
      <c r="AA24" s="13"/>
      <c r="AB24" s="13"/>
      <c r="AC24" s="13"/>
      <c r="AD24" s="256"/>
      <c r="AE24" s="269"/>
      <c r="AF24" s="269"/>
      <c r="AG24" s="257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C24" s="234"/>
      <c r="BD24" s="235"/>
      <c r="BE24" s="236"/>
      <c r="BF24" s="234" t="s">
        <v>29</v>
      </c>
      <c r="BG24" s="235"/>
      <c r="BH24" s="236"/>
      <c r="BI24" s="234" t="s">
        <v>0</v>
      </c>
      <c r="BJ24" s="236"/>
      <c r="BK24" s="234" t="s">
        <v>28</v>
      </c>
      <c r="BL24" s="235"/>
      <c r="BM24" s="236"/>
    </row>
    <row r="25" spans="1:65" ht="12.75" customHeight="1" x14ac:dyDescent="0.25">
      <c r="B25" s="270"/>
      <c r="C25" s="270"/>
      <c r="D25" s="270"/>
      <c r="E25" s="270"/>
      <c r="F25" s="270"/>
      <c r="G25" s="270"/>
      <c r="H25" s="270"/>
      <c r="I25" s="270"/>
      <c r="J25" s="271"/>
      <c r="K25" s="271"/>
      <c r="L25" s="272"/>
      <c r="M25" s="273"/>
      <c r="N25" s="273"/>
      <c r="O25" s="273"/>
      <c r="P25" s="273"/>
      <c r="Q25" s="273"/>
      <c r="R25" s="273"/>
      <c r="S25" s="273"/>
      <c r="T25" s="274"/>
      <c r="U25" s="271"/>
      <c r="V25" s="271"/>
      <c r="W25" s="13"/>
      <c r="X25" s="13"/>
      <c r="Y25" s="256"/>
      <c r="Z25" s="257"/>
      <c r="AA25" s="13"/>
      <c r="AB25" s="13"/>
      <c r="AC25" s="13"/>
      <c r="AD25" s="256"/>
      <c r="AE25" s="269"/>
      <c r="AF25" s="269"/>
      <c r="AG25" s="257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C25" s="279" t="s">
        <v>27</v>
      </c>
      <c r="BD25" s="280"/>
      <c r="BE25" s="281"/>
      <c r="BF25" s="8"/>
      <c r="BG25" s="7"/>
      <c r="BH25" s="6"/>
      <c r="BI25" s="8"/>
      <c r="BJ25" s="6"/>
      <c r="BK25" s="8"/>
      <c r="BL25" s="7"/>
      <c r="BM25" s="6"/>
    </row>
    <row r="26" spans="1:65" ht="12.75" customHeight="1" x14ac:dyDescent="0.25">
      <c r="B26" s="270"/>
      <c r="C26" s="270"/>
      <c r="D26" s="270"/>
      <c r="E26" s="270"/>
      <c r="F26" s="270"/>
      <c r="G26" s="270"/>
      <c r="H26" s="270"/>
      <c r="I26" s="270"/>
      <c r="J26" s="271"/>
      <c r="K26" s="271"/>
      <c r="L26" s="272"/>
      <c r="M26" s="273"/>
      <c r="N26" s="273"/>
      <c r="O26" s="273"/>
      <c r="P26" s="273"/>
      <c r="Q26" s="273"/>
      <c r="R26" s="273"/>
      <c r="S26" s="273"/>
      <c r="T26" s="274"/>
      <c r="U26" s="271"/>
      <c r="V26" s="271"/>
      <c r="W26" s="13"/>
      <c r="X26" s="13"/>
      <c r="Y26" s="256"/>
      <c r="Z26" s="257"/>
      <c r="AA26" s="13"/>
      <c r="AB26" s="13"/>
      <c r="AC26" s="13"/>
      <c r="AD26" s="256"/>
      <c r="AE26" s="269"/>
      <c r="AF26" s="269"/>
      <c r="AG26" s="257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C26" s="279" t="s">
        <v>26</v>
      </c>
      <c r="BD26" s="280"/>
      <c r="BE26" s="281"/>
      <c r="BF26" s="31"/>
      <c r="BG26" s="32"/>
      <c r="BH26" s="33"/>
      <c r="BI26" s="31"/>
      <c r="BJ26" s="33"/>
      <c r="BK26" s="8"/>
      <c r="BL26" s="7"/>
      <c r="BM26" s="6"/>
    </row>
    <row r="27" spans="1:65" ht="12.75" customHeight="1" x14ac:dyDescent="0.25">
      <c r="B27" s="270"/>
      <c r="C27" s="270"/>
      <c r="D27" s="270"/>
      <c r="E27" s="270"/>
      <c r="F27" s="270"/>
      <c r="G27" s="270"/>
      <c r="H27" s="270"/>
      <c r="I27" s="270"/>
      <c r="J27" s="271"/>
      <c r="K27" s="271"/>
      <c r="L27" s="272"/>
      <c r="M27" s="273"/>
      <c r="N27" s="273"/>
      <c r="O27" s="273"/>
      <c r="P27" s="273"/>
      <c r="Q27" s="273"/>
      <c r="R27" s="273"/>
      <c r="S27" s="273"/>
      <c r="T27" s="274"/>
      <c r="U27" s="271"/>
      <c r="V27" s="271"/>
      <c r="W27" s="13"/>
      <c r="X27" s="13"/>
      <c r="Y27" s="256"/>
      <c r="Z27" s="257"/>
      <c r="AA27" s="13"/>
      <c r="AB27" s="13"/>
      <c r="AC27" s="13"/>
      <c r="AD27" s="256"/>
      <c r="AE27" s="269"/>
      <c r="AF27" s="269"/>
      <c r="AG27" s="257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C27" s="279" t="s">
        <v>25</v>
      </c>
      <c r="BD27" s="280"/>
      <c r="BE27" s="281"/>
      <c r="BF27" s="31"/>
      <c r="BG27" s="32"/>
      <c r="BH27" s="33"/>
      <c r="BI27" s="31"/>
      <c r="BJ27" s="33"/>
      <c r="BK27" s="8"/>
      <c r="BL27" s="7"/>
      <c r="BM27" s="6"/>
    </row>
    <row r="28" spans="1:65" ht="12.75" customHeight="1" x14ac:dyDescent="0.25">
      <c r="B28" s="270"/>
      <c r="C28" s="270"/>
      <c r="D28" s="270"/>
      <c r="E28" s="270"/>
      <c r="F28" s="270"/>
      <c r="G28" s="270"/>
      <c r="H28" s="270"/>
      <c r="I28" s="270"/>
      <c r="J28" s="271"/>
      <c r="K28" s="271"/>
      <c r="L28" s="272"/>
      <c r="M28" s="273"/>
      <c r="N28" s="273"/>
      <c r="O28" s="273"/>
      <c r="P28" s="273"/>
      <c r="Q28" s="273"/>
      <c r="R28" s="273"/>
      <c r="S28" s="273"/>
      <c r="T28" s="274"/>
      <c r="U28" s="271"/>
      <c r="V28" s="271"/>
      <c r="W28" s="13"/>
      <c r="X28" s="13"/>
      <c r="Y28" s="256"/>
      <c r="Z28" s="257"/>
      <c r="AA28" s="13"/>
      <c r="AB28" s="13"/>
      <c r="AC28" s="13"/>
      <c r="AD28" s="256"/>
      <c r="AE28" s="269"/>
      <c r="AF28" s="269"/>
      <c r="AG28" s="257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C28" s="279" t="s">
        <v>24</v>
      </c>
      <c r="BD28" s="280"/>
      <c r="BE28" s="281"/>
      <c r="BF28" s="288"/>
      <c r="BG28" s="289"/>
      <c r="BH28" s="290"/>
      <c r="BI28" s="288"/>
      <c r="BJ28" s="290"/>
      <c r="BK28" s="288"/>
      <c r="BL28" s="289"/>
      <c r="BM28" s="290"/>
    </row>
    <row r="29" spans="1:65" ht="12.75" customHeight="1" x14ac:dyDescent="0.25">
      <c r="B29" s="270"/>
      <c r="C29" s="270"/>
      <c r="D29" s="270"/>
      <c r="E29" s="270"/>
      <c r="F29" s="270"/>
      <c r="G29" s="270"/>
      <c r="H29" s="270"/>
      <c r="I29" s="270"/>
      <c r="J29" s="271"/>
      <c r="K29" s="271"/>
      <c r="L29" s="272"/>
      <c r="M29" s="273"/>
      <c r="N29" s="273"/>
      <c r="O29" s="273"/>
      <c r="P29" s="273"/>
      <c r="Q29" s="273"/>
      <c r="R29" s="273"/>
      <c r="S29" s="273"/>
      <c r="T29" s="274"/>
      <c r="U29" s="271"/>
      <c r="V29" s="271"/>
      <c r="W29" s="13"/>
      <c r="X29" s="13"/>
      <c r="Y29" s="256"/>
      <c r="Z29" s="257"/>
      <c r="AA29" s="13"/>
      <c r="AB29" s="13"/>
      <c r="AC29" s="13"/>
      <c r="AD29" s="256"/>
      <c r="AE29" s="269"/>
      <c r="AF29" s="269"/>
      <c r="AG29" s="257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C29" s="279" t="s">
        <v>23</v>
      </c>
      <c r="BD29" s="280"/>
      <c r="BE29" s="281"/>
      <c r="BF29" s="288"/>
      <c r="BG29" s="289"/>
      <c r="BH29" s="290"/>
      <c r="BI29" s="288"/>
      <c r="BJ29" s="290"/>
      <c r="BK29" s="288"/>
      <c r="BL29" s="289"/>
      <c r="BM29" s="290"/>
    </row>
    <row r="30" spans="1:65" ht="12.75" customHeight="1" x14ac:dyDescent="0.25">
      <c r="B30" s="270"/>
      <c r="C30" s="270"/>
      <c r="D30" s="270"/>
      <c r="E30" s="270"/>
      <c r="F30" s="270"/>
      <c r="G30" s="270"/>
      <c r="H30" s="270"/>
      <c r="I30" s="270"/>
      <c r="J30" s="271"/>
      <c r="K30" s="271"/>
      <c r="L30" s="272"/>
      <c r="M30" s="273"/>
      <c r="N30" s="273"/>
      <c r="O30" s="273"/>
      <c r="P30" s="273"/>
      <c r="Q30" s="273"/>
      <c r="R30" s="273"/>
      <c r="S30" s="273"/>
      <c r="T30" s="274"/>
      <c r="U30" s="271"/>
      <c r="V30" s="271"/>
      <c r="W30" s="13"/>
      <c r="X30" s="13"/>
      <c r="Y30" s="256"/>
      <c r="Z30" s="257"/>
      <c r="AA30" s="13"/>
      <c r="AB30" s="13"/>
      <c r="AC30" s="13"/>
      <c r="AD30" s="256"/>
      <c r="AE30" s="269"/>
      <c r="AF30" s="269"/>
      <c r="AG30" s="257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C30" s="279" t="s">
        <v>22</v>
      </c>
      <c r="BD30" s="280"/>
      <c r="BE30" s="281"/>
      <c r="BF30" s="31"/>
      <c r="BG30" s="32"/>
      <c r="BH30" s="33"/>
      <c r="BI30" s="31"/>
      <c r="BJ30" s="33"/>
      <c r="BK30" s="8"/>
      <c r="BL30" s="7"/>
      <c r="BM30" s="6"/>
    </row>
    <row r="31" spans="1:65" ht="12.75" customHeight="1" x14ac:dyDescent="0.25">
      <c r="B31" s="270"/>
      <c r="C31" s="270"/>
      <c r="D31" s="270"/>
      <c r="E31" s="270"/>
      <c r="F31" s="270"/>
      <c r="G31" s="270"/>
      <c r="H31" s="270"/>
      <c r="I31" s="270"/>
      <c r="J31" s="271"/>
      <c r="K31" s="271"/>
      <c r="L31" s="272"/>
      <c r="M31" s="273"/>
      <c r="N31" s="273"/>
      <c r="O31" s="273"/>
      <c r="P31" s="273"/>
      <c r="Q31" s="273"/>
      <c r="R31" s="273"/>
      <c r="S31" s="273"/>
      <c r="T31" s="274"/>
      <c r="U31" s="271"/>
      <c r="V31" s="271"/>
      <c r="W31" s="13"/>
      <c r="X31" s="13"/>
      <c r="Y31" s="256"/>
      <c r="Z31" s="257"/>
      <c r="AA31" s="13"/>
      <c r="AB31" s="13"/>
      <c r="AC31" s="13"/>
      <c r="AD31" s="256"/>
      <c r="AE31" s="269"/>
      <c r="AF31" s="269"/>
      <c r="AG31" s="257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C31" s="279" t="s">
        <v>21</v>
      </c>
      <c r="BD31" s="280"/>
      <c r="BE31" s="280"/>
      <c r="BF31" s="280"/>
      <c r="BG31" s="280"/>
      <c r="BH31" s="280"/>
      <c r="BI31" s="280"/>
      <c r="BJ31" s="280"/>
      <c r="BK31" s="318" t="s">
        <v>20</v>
      </c>
      <c r="BL31" s="318"/>
      <c r="BM31" s="319"/>
    </row>
    <row r="32" spans="1:65" ht="12.75" customHeight="1" x14ac:dyDescent="0.25">
      <c r="B32" s="270"/>
      <c r="C32" s="270"/>
      <c r="D32" s="270"/>
      <c r="E32" s="270"/>
      <c r="F32" s="270"/>
      <c r="G32" s="270"/>
      <c r="H32" s="270"/>
      <c r="I32" s="270"/>
      <c r="J32" s="271"/>
      <c r="K32" s="271"/>
      <c r="L32" s="272"/>
      <c r="M32" s="273"/>
      <c r="N32" s="273"/>
      <c r="O32" s="273"/>
      <c r="P32" s="273"/>
      <c r="Q32" s="273"/>
      <c r="R32" s="273"/>
      <c r="S32" s="273"/>
      <c r="T32" s="274"/>
      <c r="U32" s="271"/>
      <c r="V32" s="271"/>
      <c r="W32" s="13"/>
      <c r="X32" s="13"/>
      <c r="Y32" s="256"/>
      <c r="Z32" s="257"/>
      <c r="AA32" s="13"/>
      <c r="AB32" s="13"/>
      <c r="AC32" s="13"/>
      <c r="AD32" s="256"/>
      <c r="AE32" s="269"/>
      <c r="AF32" s="269"/>
      <c r="AG32" s="257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C32" s="320"/>
      <c r="BD32" s="321"/>
      <c r="BE32" s="321"/>
      <c r="BF32" s="321"/>
      <c r="BG32" s="321"/>
      <c r="BH32" s="321"/>
      <c r="BI32" s="321"/>
      <c r="BJ32" s="321"/>
      <c r="BK32" s="322" t="s">
        <v>19</v>
      </c>
      <c r="BL32" s="322"/>
      <c r="BM32" s="323"/>
    </row>
    <row r="33" spans="2:65" ht="12.75" customHeight="1" x14ac:dyDescent="0.25">
      <c r="B33" s="270"/>
      <c r="C33" s="270"/>
      <c r="D33" s="270"/>
      <c r="E33" s="270"/>
      <c r="F33" s="270"/>
      <c r="G33" s="270"/>
      <c r="H33" s="270"/>
      <c r="I33" s="270"/>
      <c r="J33" s="271"/>
      <c r="K33" s="271"/>
      <c r="L33" s="272"/>
      <c r="M33" s="273"/>
      <c r="N33" s="273"/>
      <c r="O33" s="273"/>
      <c r="P33" s="273"/>
      <c r="Q33" s="273"/>
      <c r="R33" s="273"/>
      <c r="S33" s="273"/>
      <c r="T33" s="274"/>
      <c r="U33" s="271"/>
      <c r="V33" s="271"/>
      <c r="W33" s="13"/>
      <c r="X33" s="13"/>
      <c r="Y33" s="256"/>
      <c r="Z33" s="257"/>
      <c r="AA33" s="13"/>
      <c r="AB33" s="13"/>
      <c r="AC33" s="13"/>
      <c r="AD33" s="256"/>
      <c r="AE33" s="269"/>
      <c r="AF33" s="269"/>
      <c r="AG33" s="257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C33" s="291" t="s">
        <v>18</v>
      </c>
      <c r="BD33" s="292"/>
      <c r="BE33" s="292"/>
      <c r="BF33" s="292"/>
      <c r="BG33" s="292"/>
      <c r="BH33" s="292"/>
      <c r="BI33" s="292"/>
      <c r="BJ33" s="292"/>
      <c r="BK33" s="292"/>
      <c r="BL33" s="292"/>
      <c r="BM33" s="293"/>
    </row>
    <row r="34" spans="2:65" ht="12.75" customHeight="1" x14ac:dyDescent="0.25">
      <c r="B34" s="270"/>
      <c r="C34" s="270"/>
      <c r="D34" s="270"/>
      <c r="E34" s="270"/>
      <c r="F34" s="270"/>
      <c r="G34" s="270"/>
      <c r="H34" s="270"/>
      <c r="I34" s="270"/>
      <c r="J34" s="271"/>
      <c r="K34" s="271"/>
      <c r="L34" s="272"/>
      <c r="M34" s="273"/>
      <c r="N34" s="273"/>
      <c r="O34" s="273"/>
      <c r="P34" s="273"/>
      <c r="Q34" s="273"/>
      <c r="R34" s="273"/>
      <c r="S34" s="273"/>
      <c r="T34" s="274"/>
      <c r="U34" s="271"/>
      <c r="V34" s="271"/>
      <c r="W34" s="294" t="s">
        <v>17</v>
      </c>
      <c r="X34" s="294"/>
      <c r="Y34" s="294"/>
      <c r="Z34" s="294"/>
      <c r="AA34" s="294"/>
      <c r="AB34" s="294"/>
      <c r="AC34" s="294"/>
      <c r="AD34" s="294"/>
      <c r="AE34" s="294"/>
      <c r="AF34" s="294"/>
      <c r="AG34" s="29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C34" s="291" t="s">
        <v>16</v>
      </c>
      <c r="BD34" s="292"/>
      <c r="BE34" s="292"/>
      <c r="BF34" s="292"/>
      <c r="BG34" s="292"/>
      <c r="BH34" s="292"/>
      <c r="BI34" s="292"/>
      <c r="BJ34" s="292"/>
      <c r="BK34" s="292"/>
      <c r="BL34" s="292"/>
      <c r="BM34" s="293"/>
    </row>
    <row r="35" spans="2:65" ht="12.75" customHeight="1" thickBot="1" x14ac:dyDescent="0.3">
      <c r="B35" s="300"/>
      <c r="C35" s="300"/>
      <c r="D35" s="300"/>
      <c r="E35" s="300"/>
      <c r="F35" s="300"/>
      <c r="G35" s="300"/>
      <c r="H35" s="300"/>
      <c r="I35" s="300"/>
      <c r="J35" s="301"/>
      <c r="K35" s="301"/>
      <c r="L35" s="314"/>
      <c r="M35" s="315"/>
      <c r="N35" s="315"/>
      <c r="O35" s="315"/>
      <c r="P35" s="315"/>
      <c r="Q35" s="315"/>
      <c r="R35" s="315"/>
      <c r="S35" s="315"/>
      <c r="T35" s="316"/>
      <c r="U35" s="301"/>
      <c r="V35" s="301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7"/>
      <c r="AI35" s="317" t="s">
        <v>15</v>
      </c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9"/>
    </row>
    <row r="36" spans="2:65" ht="13.5" customHeight="1" thickBot="1" x14ac:dyDescent="0.3">
      <c r="B36" s="312" t="s">
        <v>14</v>
      </c>
      <c r="C36" s="313"/>
      <c r="D36" s="309"/>
      <c r="E36" s="310"/>
      <c r="F36" s="310"/>
      <c r="G36" s="310"/>
      <c r="H36" s="310"/>
      <c r="I36" s="311"/>
      <c r="J36" s="305"/>
      <c r="K36" s="306"/>
      <c r="L36" s="307" t="s">
        <v>14</v>
      </c>
      <c r="M36" s="308"/>
      <c r="N36" s="309"/>
      <c r="O36" s="310"/>
      <c r="P36" s="310"/>
      <c r="Q36" s="310"/>
      <c r="R36" s="310"/>
      <c r="S36" s="310"/>
      <c r="T36" s="311"/>
      <c r="U36" s="305"/>
      <c r="V36" s="30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7"/>
      <c r="AI36" s="324" t="s">
        <v>13</v>
      </c>
      <c r="AJ36" s="325"/>
      <c r="AK36" s="325"/>
      <c r="AL36" s="325"/>
      <c r="AM36" s="325"/>
      <c r="AN36" s="326"/>
      <c r="AO36" s="12"/>
      <c r="AP36" s="12"/>
      <c r="AQ36" s="12"/>
      <c r="AR36" s="12"/>
      <c r="AS36" s="12"/>
      <c r="AT36" s="12"/>
      <c r="AU36" s="11"/>
      <c r="AV36" s="279" t="s">
        <v>12</v>
      </c>
      <c r="AW36" s="280"/>
      <c r="AX36" s="280"/>
      <c r="AY36" s="280"/>
      <c r="AZ36" s="280"/>
      <c r="BA36" s="281"/>
      <c r="BB36" s="8"/>
      <c r="BC36" s="7"/>
      <c r="BD36" s="7"/>
      <c r="BE36" s="7"/>
      <c r="BF36" s="7"/>
      <c r="BG36" s="6"/>
      <c r="BH36" s="8"/>
      <c r="BI36" s="7"/>
      <c r="BJ36" s="7"/>
      <c r="BK36" s="7"/>
      <c r="BL36" s="7"/>
      <c r="BM36" s="6"/>
    </row>
    <row r="37" spans="2:65" ht="13.5" customHeight="1" thickBot="1" x14ac:dyDescent="0.3">
      <c r="B37" s="312" t="s">
        <v>14</v>
      </c>
      <c r="C37" s="313"/>
      <c r="D37" s="309"/>
      <c r="E37" s="310"/>
      <c r="F37" s="310"/>
      <c r="G37" s="310"/>
      <c r="H37" s="310"/>
      <c r="I37" s="311"/>
      <c r="J37" s="305"/>
      <c r="K37" s="306"/>
      <c r="L37" s="307" t="s">
        <v>14</v>
      </c>
      <c r="M37" s="308"/>
      <c r="N37" s="309"/>
      <c r="O37" s="310"/>
      <c r="P37" s="310"/>
      <c r="Q37" s="310"/>
      <c r="R37" s="310"/>
      <c r="S37" s="310"/>
      <c r="T37" s="311"/>
      <c r="U37" s="305"/>
      <c r="V37" s="30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7"/>
      <c r="AI37" s="327"/>
      <c r="AJ37" s="328"/>
      <c r="AK37" s="328"/>
      <c r="AL37" s="328"/>
      <c r="AM37" s="328"/>
      <c r="AN37" s="329"/>
      <c r="AO37" s="3"/>
      <c r="AP37" s="3"/>
      <c r="AQ37" s="3"/>
      <c r="AR37" s="3"/>
      <c r="AS37" s="3"/>
      <c r="AT37" s="3"/>
      <c r="AU37" s="2"/>
      <c r="AV37" s="279" t="s">
        <v>9</v>
      </c>
      <c r="AW37" s="280"/>
      <c r="AX37" s="280"/>
      <c r="AY37" s="280"/>
      <c r="AZ37" s="280"/>
      <c r="BA37" s="281"/>
      <c r="BB37" s="8"/>
      <c r="BC37" s="7"/>
      <c r="BD37" s="7"/>
      <c r="BE37" s="7"/>
      <c r="BF37" s="7"/>
      <c r="BG37" s="6"/>
      <c r="BH37" s="8"/>
      <c r="BI37" s="7"/>
      <c r="BJ37" s="7"/>
      <c r="BK37" s="7"/>
      <c r="BL37" s="7"/>
      <c r="BM37" s="6"/>
    </row>
    <row r="38" spans="2:65" ht="13.5" customHeight="1" x14ac:dyDescent="0.25">
      <c r="B38" s="302" t="s">
        <v>11</v>
      </c>
      <c r="C38" s="303"/>
      <c r="D38" s="303"/>
      <c r="E38" s="303"/>
      <c r="F38" s="303"/>
      <c r="G38" s="303"/>
      <c r="H38" s="303"/>
      <c r="I38" s="303"/>
      <c r="J38" s="303"/>
      <c r="K38" s="304"/>
      <c r="L38" s="302" t="s">
        <v>10</v>
      </c>
      <c r="M38" s="303"/>
      <c r="N38" s="303"/>
      <c r="O38" s="303"/>
      <c r="P38" s="303"/>
      <c r="Q38" s="303"/>
      <c r="R38" s="303"/>
      <c r="S38" s="303"/>
      <c r="T38" s="303"/>
      <c r="U38" s="303"/>
      <c r="V38" s="304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I38" s="324" t="s">
        <v>6</v>
      </c>
      <c r="AJ38" s="325"/>
      <c r="AK38" s="325"/>
      <c r="AL38" s="325"/>
      <c r="AM38" s="325"/>
      <c r="AN38" s="326"/>
      <c r="AO38" s="10"/>
      <c r="AP38" s="10"/>
      <c r="AQ38" s="10"/>
      <c r="AR38" s="10"/>
      <c r="AS38" s="10"/>
      <c r="AT38" s="10"/>
      <c r="AU38" s="9"/>
      <c r="AV38" s="279" t="s">
        <v>5</v>
      </c>
      <c r="AW38" s="280"/>
      <c r="AX38" s="280"/>
      <c r="AY38" s="280"/>
      <c r="AZ38" s="280"/>
      <c r="BA38" s="281"/>
      <c r="BB38" s="8"/>
      <c r="BC38" s="7"/>
      <c r="BD38" s="7"/>
      <c r="BE38" s="7"/>
      <c r="BF38" s="7"/>
      <c r="BG38" s="6"/>
      <c r="BH38" s="8"/>
      <c r="BI38" s="7"/>
      <c r="BJ38" s="7"/>
      <c r="BK38" s="7"/>
      <c r="BL38" s="7"/>
      <c r="BM38" s="6"/>
    </row>
    <row r="39" spans="2:65" ht="13.5" customHeight="1" x14ac:dyDescent="0.25">
      <c r="B39" s="270" t="s">
        <v>8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 t="s">
        <v>7</v>
      </c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7"/>
      <c r="AI39" s="327"/>
      <c r="AJ39" s="328"/>
      <c r="AK39" s="328"/>
      <c r="AL39" s="328"/>
      <c r="AM39" s="328"/>
      <c r="AN39" s="329"/>
      <c r="AO39" s="3"/>
      <c r="AP39" s="3"/>
      <c r="AQ39" s="3"/>
      <c r="AR39" s="3"/>
      <c r="AS39" s="3"/>
      <c r="AT39" s="3"/>
      <c r="AU39" s="2"/>
      <c r="AV39" s="279" t="s">
        <v>2</v>
      </c>
      <c r="AW39" s="280"/>
      <c r="AX39" s="280"/>
      <c r="AY39" s="280"/>
      <c r="AZ39" s="280"/>
      <c r="BA39" s="281"/>
      <c r="BB39" s="4"/>
      <c r="BC39" s="3"/>
      <c r="BD39" s="3"/>
      <c r="BE39" s="3"/>
      <c r="BF39" s="3"/>
      <c r="BG39" s="2"/>
      <c r="BH39" s="4"/>
      <c r="BI39" s="3"/>
      <c r="BJ39" s="3"/>
      <c r="BK39" s="3"/>
      <c r="BL39" s="3"/>
      <c r="BM39" s="2"/>
    </row>
    <row r="40" spans="2:65" ht="13.5" customHeight="1" x14ac:dyDescent="0.25">
      <c r="B40" s="270" t="s">
        <v>4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 t="s">
        <v>3</v>
      </c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9"/>
      <c r="AH40" s="5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5"/>
    </row>
  </sheetData>
  <mergeCells count="399">
    <mergeCell ref="BJ1:BM1"/>
    <mergeCell ref="AR2:AW3"/>
    <mergeCell ref="AY2:BD3"/>
    <mergeCell ref="BJ2:BM4"/>
    <mergeCell ref="P3:W3"/>
    <mergeCell ref="X3:AA3"/>
    <mergeCell ref="AB3:AJ3"/>
    <mergeCell ref="AC4:AE4"/>
    <mergeCell ref="AO6:AT6"/>
    <mergeCell ref="AU6:AZ6"/>
    <mergeCell ref="BB6:BG6"/>
    <mergeCell ref="BH6:BM6"/>
    <mergeCell ref="P4:S4"/>
    <mergeCell ref="B7:G7"/>
    <mergeCell ref="H7:M7"/>
    <mergeCell ref="O7:T7"/>
    <mergeCell ref="U7:Z7"/>
    <mergeCell ref="AB7:AG7"/>
    <mergeCell ref="AH7:AM7"/>
    <mergeCell ref="B6:G6"/>
    <mergeCell ref="H6:M6"/>
    <mergeCell ref="O6:T6"/>
    <mergeCell ref="U6:Z6"/>
    <mergeCell ref="AB6:AG6"/>
    <mergeCell ref="AH6:AM6"/>
    <mergeCell ref="AO7:AT7"/>
    <mergeCell ref="AU7:AZ7"/>
    <mergeCell ref="BB7:BG7"/>
    <mergeCell ref="BH7:BM7"/>
    <mergeCell ref="A8:A19"/>
    <mergeCell ref="B8:B9"/>
    <mergeCell ref="D8:E8"/>
    <mergeCell ref="F8:F19"/>
    <mergeCell ref="G8:G19"/>
    <mergeCell ref="H8:H9"/>
    <mergeCell ref="BL8:BL19"/>
    <mergeCell ref="BM8:BM19"/>
    <mergeCell ref="D9:E9"/>
    <mergeCell ref="J9:K9"/>
    <mergeCell ref="Q9:R9"/>
    <mergeCell ref="W9:X9"/>
    <mergeCell ref="AD9:AE9"/>
    <mergeCell ref="AW8:AX8"/>
    <mergeCell ref="AY8:AY19"/>
    <mergeCell ref="AZ8:AZ19"/>
    <mergeCell ref="BB8:BB9"/>
    <mergeCell ref="BD8:BE8"/>
    <mergeCell ref="BF8:BF19"/>
    <mergeCell ref="AW9:AX9"/>
    <mergeCell ref="BD9:BE9"/>
    <mergeCell ref="AW10:AX10"/>
    <mergeCell ref="BB10:BB11"/>
    <mergeCell ref="AM8:AM19"/>
    <mergeCell ref="AO8:AO9"/>
    <mergeCell ref="AQ8:AR8"/>
    <mergeCell ref="AS8:AS19"/>
    <mergeCell ref="AT8:AT19"/>
    <mergeCell ref="AU8:AU9"/>
    <mergeCell ref="AQ9:AR9"/>
    <mergeCell ref="BD10:BE10"/>
    <mergeCell ref="BD11:BE11"/>
    <mergeCell ref="BD14:BE14"/>
    <mergeCell ref="AW18:AX18"/>
    <mergeCell ref="BB18:BB19"/>
    <mergeCell ref="BD18:BE18"/>
    <mergeCell ref="AW19:AX19"/>
    <mergeCell ref="BD19:BE19"/>
    <mergeCell ref="BJ9:BK9"/>
    <mergeCell ref="B10:B11"/>
    <mergeCell ref="D10:E10"/>
    <mergeCell ref="H10:H11"/>
    <mergeCell ref="J10:K10"/>
    <mergeCell ref="O10:O11"/>
    <mergeCell ref="Q10:R10"/>
    <mergeCell ref="U10:U11"/>
    <mergeCell ref="W10:X10"/>
    <mergeCell ref="AB10:AB11"/>
    <mergeCell ref="BG8:BG19"/>
    <mergeCell ref="BH8:BH9"/>
    <mergeCell ref="BJ8:BK8"/>
    <mergeCell ref="AO10:AO11"/>
    <mergeCell ref="AQ10:AR10"/>
    <mergeCell ref="AU10:AU11"/>
    <mergeCell ref="AD8:AE8"/>
    <mergeCell ref="AF8:AF19"/>
    <mergeCell ref="AG8:AG19"/>
    <mergeCell ref="AH8:AH9"/>
    <mergeCell ref="AJ8:AK8"/>
    <mergeCell ref="AL8:AL19"/>
    <mergeCell ref="AJ9:AK9"/>
    <mergeCell ref="AD10:AE10"/>
    <mergeCell ref="BH10:BH11"/>
    <mergeCell ref="BJ10:BK10"/>
    <mergeCell ref="D11:E11"/>
    <mergeCell ref="J11:K11"/>
    <mergeCell ref="Q11:R11"/>
    <mergeCell ref="W11:X11"/>
    <mergeCell ref="AD11:AE11"/>
    <mergeCell ref="AJ11:AK11"/>
    <mergeCell ref="AQ11:AR11"/>
    <mergeCell ref="AH10:AH11"/>
    <mergeCell ref="AJ10:AK10"/>
    <mergeCell ref="T8:T19"/>
    <mergeCell ref="U8:U9"/>
    <mergeCell ref="W8:X8"/>
    <mergeCell ref="Y8:Y19"/>
    <mergeCell ref="Z8:Z19"/>
    <mergeCell ref="AB8:AB9"/>
    <mergeCell ref="W12:X12"/>
    <mergeCell ref="AB12:AB13"/>
    <mergeCell ref="W14:X14"/>
    <mergeCell ref="AB14:AB15"/>
    <mergeCell ref="J8:K8"/>
    <mergeCell ref="L8:L19"/>
    <mergeCell ref="AW11:AX11"/>
    <mergeCell ref="BJ11:BK11"/>
    <mergeCell ref="B12:B13"/>
    <mergeCell ref="D12:E12"/>
    <mergeCell ref="H12:H13"/>
    <mergeCell ref="J12:K12"/>
    <mergeCell ref="O12:O13"/>
    <mergeCell ref="Q12:R12"/>
    <mergeCell ref="U12:U13"/>
    <mergeCell ref="M8:M19"/>
    <mergeCell ref="O8:O9"/>
    <mergeCell ref="Q8:R8"/>
    <mergeCell ref="S8:S19"/>
    <mergeCell ref="AW12:AX12"/>
    <mergeCell ref="BB12:BB13"/>
    <mergeCell ref="BD12:BE12"/>
    <mergeCell ref="BH12:BH13"/>
    <mergeCell ref="BJ12:BK12"/>
    <mergeCell ref="D13:E13"/>
    <mergeCell ref="J13:K13"/>
    <mergeCell ref="Q13:R13"/>
    <mergeCell ref="W13:X13"/>
    <mergeCell ref="AD13:AE13"/>
    <mergeCell ref="AD12:AE12"/>
    <mergeCell ref="AH12:AH13"/>
    <mergeCell ref="AJ12:AK12"/>
    <mergeCell ref="AO12:AO13"/>
    <mergeCell ref="AQ12:AR12"/>
    <mergeCell ref="AU12:AU13"/>
    <mergeCell ref="AJ13:AK13"/>
    <mergeCell ref="AQ13:AR13"/>
    <mergeCell ref="AW13:AX13"/>
    <mergeCell ref="BD13:BE13"/>
    <mergeCell ref="BJ13:BK13"/>
    <mergeCell ref="B14:B15"/>
    <mergeCell ref="D14:E14"/>
    <mergeCell ref="H14:H15"/>
    <mergeCell ref="J14:K14"/>
    <mergeCell ref="O14:O15"/>
    <mergeCell ref="Q14:R14"/>
    <mergeCell ref="U14:U15"/>
    <mergeCell ref="AW14:AX14"/>
    <mergeCell ref="BB14:BB15"/>
    <mergeCell ref="BH14:BH15"/>
    <mergeCell ref="BJ14:BK14"/>
    <mergeCell ref="D15:E15"/>
    <mergeCell ref="J15:K15"/>
    <mergeCell ref="Q15:R15"/>
    <mergeCell ref="W15:X15"/>
    <mergeCell ref="AD15:AE15"/>
    <mergeCell ref="AD14:AE14"/>
    <mergeCell ref="AH14:AH15"/>
    <mergeCell ref="AJ14:AK14"/>
    <mergeCell ref="AO14:AO15"/>
    <mergeCell ref="AQ14:AR14"/>
    <mergeCell ref="AU14:AU15"/>
    <mergeCell ref="AJ15:AK15"/>
    <mergeCell ref="AQ15:AR15"/>
    <mergeCell ref="AW15:AX15"/>
    <mergeCell ref="BD15:BE15"/>
    <mergeCell ref="BJ15:BK15"/>
    <mergeCell ref="Q16:R16"/>
    <mergeCell ref="U16:U17"/>
    <mergeCell ref="BJ16:BK16"/>
    <mergeCell ref="D17:E17"/>
    <mergeCell ref="J17:K17"/>
    <mergeCell ref="Q17:R17"/>
    <mergeCell ref="W17:X17"/>
    <mergeCell ref="AD17:AE17"/>
    <mergeCell ref="AJ17:AK17"/>
    <mergeCell ref="AQ17:AR17"/>
    <mergeCell ref="AW17:AX17"/>
    <mergeCell ref="BD17:BE17"/>
    <mergeCell ref="AQ16:AR16"/>
    <mergeCell ref="AU16:AU17"/>
    <mergeCell ref="AW16:AX16"/>
    <mergeCell ref="BB16:BB17"/>
    <mergeCell ref="BD16:BE16"/>
    <mergeCell ref="BH16:BH17"/>
    <mergeCell ref="W16:X16"/>
    <mergeCell ref="BJ17:BK17"/>
    <mergeCell ref="B16:B17"/>
    <mergeCell ref="D16:E16"/>
    <mergeCell ref="H16:H17"/>
    <mergeCell ref="J16:K16"/>
    <mergeCell ref="O16:O17"/>
    <mergeCell ref="AD18:AE18"/>
    <mergeCell ref="AH18:AH19"/>
    <mergeCell ref="AJ18:AK18"/>
    <mergeCell ref="AO18:AO19"/>
    <mergeCell ref="AJ19:AK19"/>
    <mergeCell ref="AB16:AB17"/>
    <mergeCell ref="AD16:AE16"/>
    <mergeCell ref="AH16:AH17"/>
    <mergeCell ref="AJ16:AK16"/>
    <mergeCell ref="AO16:AO17"/>
    <mergeCell ref="B18:B19"/>
    <mergeCell ref="D18:E18"/>
    <mergeCell ref="H18:H19"/>
    <mergeCell ref="J18:K18"/>
    <mergeCell ref="O18:O19"/>
    <mergeCell ref="Q18:R18"/>
    <mergeCell ref="U18:U19"/>
    <mergeCell ref="W18:X18"/>
    <mergeCell ref="AB18:AB19"/>
    <mergeCell ref="BJ19:BK19"/>
    <mergeCell ref="B20:C20"/>
    <mergeCell ref="D20:E20"/>
    <mergeCell ref="F20:G20"/>
    <mergeCell ref="H20:I20"/>
    <mergeCell ref="J20:K20"/>
    <mergeCell ref="L20:M20"/>
    <mergeCell ref="O20:P20"/>
    <mergeCell ref="BD20:BE20"/>
    <mergeCell ref="BF20:BG20"/>
    <mergeCell ref="BH20:BI20"/>
    <mergeCell ref="BJ20:BK20"/>
    <mergeCell ref="AD19:AE19"/>
    <mergeCell ref="BH18:BH19"/>
    <mergeCell ref="BJ18:BK18"/>
    <mergeCell ref="D19:E19"/>
    <mergeCell ref="J19:K19"/>
    <mergeCell ref="Q19:R19"/>
    <mergeCell ref="W19:X19"/>
    <mergeCell ref="AQ18:AR18"/>
    <mergeCell ref="AU18:AU19"/>
    <mergeCell ref="AQ19:AR19"/>
    <mergeCell ref="BL20:BM20"/>
    <mergeCell ref="B22:E22"/>
    <mergeCell ref="F22:K22"/>
    <mergeCell ref="L22:P22"/>
    <mergeCell ref="Q22:V22"/>
    <mergeCell ref="AQ20:AR20"/>
    <mergeCell ref="AS20:AT20"/>
    <mergeCell ref="AU20:AV20"/>
    <mergeCell ref="AW20:AX20"/>
    <mergeCell ref="AY20:AZ20"/>
    <mergeCell ref="BB20:BC20"/>
    <mergeCell ref="AD20:AE20"/>
    <mergeCell ref="AF20:AG20"/>
    <mergeCell ref="AH20:AI20"/>
    <mergeCell ref="AJ20:AK20"/>
    <mergeCell ref="AL20:AM20"/>
    <mergeCell ref="AO20:AP20"/>
    <mergeCell ref="Q20:R20"/>
    <mergeCell ref="S20:T20"/>
    <mergeCell ref="U20:V20"/>
    <mergeCell ref="W20:X20"/>
    <mergeCell ref="Y20:Z20"/>
    <mergeCell ref="AB20:AC20"/>
    <mergeCell ref="AI23:BA23"/>
    <mergeCell ref="BC23:BM23"/>
    <mergeCell ref="B24:I24"/>
    <mergeCell ref="J24:K24"/>
    <mergeCell ref="L24:T24"/>
    <mergeCell ref="U24:V24"/>
    <mergeCell ref="Y24:Z24"/>
    <mergeCell ref="AD24:AG24"/>
    <mergeCell ref="AI24:BA24"/>
    <mergeCell ref="BC24:BE24"/>
    <mergeCell ref="B23:I23"/>
    <mergeCell ref="J23:K23"/>
    <mergeCell ref="L23:T23"/>
    <mergeCell ref="U23:V23"/>
    <mergeCell ref="Y23:Z23"/>
    <mergeCell ref="AD23:AG23"/>
    <mergeCell ref="BF24:BH24"/>
    <mergeCell ref="BI24:BJ24"/>
    <mergeCell ref="BK24:BM24"/>
    <mergeCell ref="B25:I25"/>
    <mergeCell ref="J25:K25"/>
    <mergeCell ref="L25:T25"/>
    <mergeCell ref="U25:V25"/>
    <mergeCell ref="Y25:Z25"/>
    <mergeCell ref="AD25:AG25"/>
    <mergeCell ref="AI25:BA25"/>
    <mergeCell ref="BC25:BE25"/>
    <mergeCell ref="B26:I26"/>
    <mergeCell ref="J26:K26"/>
    <mergeCell ref="L26:T26"/>
    <mergeCell ref="U26:V26"/>
    <mergeCell ref="Y26:Z26"/>
    <mergeCell ref="AD26:AG26"/>
    <mergeCell ref="AI26:BA26"/>
    <mergeCell ref="BC26:BE26"/>
    <mergeCell ref="BC27:BE27"/>
    <mergeCell ref="J28:K28"/>
    <mergeCell ref="U28:V28"/>
    <mergeCell ref="Y28:Z28"/>
    <mergeCell ref="AD28:AG28"/>
    <mergeCell ref="AI28:BA28"/>
    <mergeCell ref="BC28:BE28"/>
    <mergeCell ref="J27:K27"/>
    <mergeCell ref="U27:V27"/>
    <mergeCell ref="Y27:Z27"/>
    <mergeCell ref="AD27:AG27"/>
    <mergeCell ref="BF28:BH28"/>
    <mergeCell ref="BI28:BJ28"/>
    <mergeCell ref="BK28:BM28"/>
    <mergeCell ref="B29:I29"/>
    <mergeCell ref="J29:K29"/>
    <mergeCell ref="L29:T29"/>
    <mergeCell ref="U29:V29"/>
    <mergeCell ref="Y29:Z29"/>
    <mergeCell ref="AD29:AG29"/>
    <mergeCell ref="AI29:BA29"/>
    <mergeCell ref="BC29:BE29"/>
    <mergeCell ref="BF29:BH29"/>
    <mergeCell ref="BI29:BJ29"/>
    <mergeCell ref="BK29:BM29"/>
    <mergeCell ref="BC30:BE30"/>
    <mergeCell ref="B31:I31"/>
    <mergeCell ref="J31:K31"/>
    <mergeCell ref="L31:T31"/>
    <mergeCell ref="U31:V31"/>
    <mergeCell ref="Y31:Z31"/>
    <mergeCell ref="AD31:AG31"/>
    <mergeCell ref="AI31:BA31"/>
    <mergeCell ref="BC31:BJ31"/>
    <mergeCell ref="BC33:BM33"/>
    <mergeCell ref="B34:I34"/>
    <mergeCell ref="J34:K34"/>
    <mergeCell ref="L34:T34"/>
    <mergeCell ref="U34:V34"/>
    <mergeCell ref="W34:AG40"/>
    <mergeCell ref="AI34:BA34"/>
    <mergeCell ref="BC34:BM34"/>
    <mergeCell ref="B35:I35"/>
    <mergeCell ref="B33:I33"/>
    <mergeCell ref="J33:K33"/>
    <mergeCell ref="L33:T33"/>
    <mergeCell ref="U33:V33"/>
    <mergeCell ref="Y33:Z33"/>
    <mergeCell ref="AD33:AG33"/>
    <mergeCell ref="AV38:BA38"/>
    <mergeCell ref="B39:K39"/>
    <mergeCell ref="L39:V39"/>
    <mergeCell ref="AV39:BA39"/>
    <mergeCell ref="AI36:AN37"/>
    <mergeCell ref="AV36:BA36"/>
    <mergeCell ref="B37:C37"/>
    <mergeCell ref="D37:I37"/>
    <mergeCell ref="J37:K37"/>
    <mergeCell ref="BK31:BM31"/>
    <mergeCell ref="B32:I32"/>
    <mergeCell ref="J32:K32"/>
    <mergeCell ref="L32:T32"/>
    <mergeCell ref="U32:V32"/>
    <mergeCell ref="Y32:Z32"/>
    <mergeCell ref="AD32:AG32"/>
    <mergeCell ref="AI32:BA32"/>
    <mergeCell ref="BC32:BJ32"/>
    <mergeCell ref="BK32:BM32"/>
    <mergeCell ref="B40:K40"/>
    <mergeCell ref="L40:V40"/>
    <mergeCell ref="B27:I27"/>
    <mergeCell ref="B28:I28"/>
    <mergeCell ref="L27:T27"/>
    <mergeCell ref="L28:T28"/>
    <mergeCell ref="B38:K38"/>
    <mergeCell ref="L38:V38"/>
    <mergeCell ref="B36:C36"/>
    <mergeCell ref="D36:I36"/>
    <mergeCell ref="B30:I30"/>
    <mergeCell ref="J30:K30"/>
    <mergeCell ref="L30:T30"/>
    <mergeCell ref="U30:V30"/>
    <mergeCell ref="AI38:AN39"/>
    <mergeCell ref="J35:K35"/>
    <mergeCell ref="L35:T35"/>
    <mergeCell ref="U35:V35"/>
    <mergeCell ref="AI35:AU35"/>
    <mergeCell ref="AI33:BA33"/>
    <mergeCell ref="AI30:BA30"/>
    <mergeCell ref="AI27:BA27"/>
    <mergeCell ref="L37:M37"/>
    <mergeCell ref="N37:T37"/>
    <mergeCell ref="U37:V37"/>
    <mergeCell ref="AV37:BA37"/>
    <mergeCell ref="J36:K36"/>
    <mergeCell ref="L36:M36"/>
    <mergeCell ref="N36:T36"/>
    <mergeCell ref="U36:V36"/>
    <mergeCell ref="Y30:Z30"/>
    <mergeCell ref="AD30:AG30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BC47E-A93E-46D3-89DB-8346E376DEB7}">
  <dimension ref="A1:AC13"/>
  <sheetViews>
    <sheetView topLeftCell="A2" workbookViewId="0">
      <selection activeCell="C15" sqref="C15"/>
    </sheetView>
  </sheetViews>
  <sheetFormatPr defaultColWidth="10.28515625" defaultRowHeight="19.5" x14ac:dyDescent="0.25"/>
  <cols>
    <col min="1" max="1" width="2.42578125" style="50" customWidth="1"/>
    <col min="2" max="2" width="3.140625" style="50" customWidth="1"/>
    <col min="3" max="3" width="23.42578125" style="50" customWidth="1"/>
    <col min="4" max="18" width="4.7109375" style="50" customWidth="1"/>
    <col min="19" max="19" width="5.7109375" style="50" customWidth="1"/>
    <col min="20" max="20" width="1.7109375" style="50" customWidth="1"/>
    <col min="21" max="21" width="5.7109375" style="50" customWidth="1"/>
    <col min="22" max="22" width="12.28515625" style="50" customWidth="1"/>
    <col min="23" max="23" width="9.85546875" style="50" customWidth="1"/>
    <col min="24" max="24" width="9.7109375" style="50" hidden="1" customWidth="1"/>
    <col min="25" max="25" width="6.42578125" style="50" hidden="1" customWidth="1"/>
    <col min="26" max="26" width="5.7109375" style="50" hidden="1" customWidth="1"/>
    <col min="27" max="27" width="7.28515625" style="50" hidden="1" customWidth="1"/>
    <col min="28" max="28" width="8" style="50" hidden="1" customWidth="1"/>
    <col min="29" max="29" width="10.28515625" style="50" hidden="1" customWidth="1"/>
    <col min="30" max="31" width="10.28515625" style="50"/>
    <col min="32" max="32" width="27.7109375" style="50" bestFit="1" customWidth="1"/>
    <col min="33" max="16384" width="10.28515625" style="50"/>
  </cols>
  <sheetData>
    <row r="1" spans="1:29" ht="20.25" hidden="1" thickBot="1" x14ac:dyDescent="0.3">
      <c r="D1" s="50">
        <v>1</v>
      </c>
      <c r="G1" s="50">
        <v>2</v>
      </c>
      <c r="J1" s="50">
        <v>3</v>
      </c>
      <c r="M1" s="50">
        <v>4</v>
      </c>
      <c r="P1" s="50">
        <v>5</v>
      </c>
    </row>
    <row r="2" spans="1:29" ht="48.75" customHeight="1" x14ac:dyDescent="0.25">
      <c r="A2" s="203" t="str">
        <f>CONCATENATE("PP-",zadání!O3,_xlfn.UNICHAR(10),zadání!Q3,". kolo",_xlfn.UNICHAR(10),zadání!S3,". liga")</f>
        <v>PP-U16
1. kolo
2. liga</v>
      </c>
      <c r="B2" s="204"/>
      <c r="C2" s="205"/>
      <c r="D2" s="209" t="str">
        <f>+B4</f>
        <v>Vršovice B</v>
      </c>
      <c r="E2" s="210"/>
      <c r="F2" s="211"/>
      <c r="G2" s="215" t="str">
        <f>+B6</f>
        <v>Kometa E</v>
      </c>
      <c r="H2" s="210"/>
      <c r="I2" s="211"/>
      <c r="J2" s="215" t="str">
        <f>+B8</f>
        <v>Lvi B</v>
      </c>
      <c r="K2" s="210"/>
      <c r="L2" s="211"/>
      <c r="M2" s="215" t="str">
        <f>+B10</f>
        <v>Radotín</v>
      </c>
      <c r="N2" s="210"/>
      <c r="O2" s="211"/>
      <c r="P2" s="215" t="str">
        <f>+B12</f>
        <v>Kometa D</v>
      </c>
      <c r="Q2" s="210"/>
      <c r="R2" s="217"/>
      <c r="S2" s="187" t="s">
        <v>64</v>
      </c>
      <c r="T2" s="188"/>
      <c r="U2" s="189"/>
      <c r="V2" s="193" t="s">
        <v>65</v>
      </c>
      <c r="W2" s="195" t="s">
        <v>66</v>
      </c>
    </row>
    <row r="3" spans="1:29" ht="48.75" customHeight="1" thickBot="1" x14ac:dyDescent="0.3">
      <c r="A3" s="206"/>
      <c r="B3" s="207"/>
      <c r="C3" s="208"/>
      <c r="D3" s="212"/>
      <c r="E3" s="213"/>
      <c r="F3" s="214"/>
      <c r="G3" s="216"/>
      <c r="H3" s="213"/>
      <c r="I3" s="214"/>
      <c r="J3" s="216"/>
      <c r="K3" s="213"/>
      <c r="L3" s="214"/>
      <c r="M3" s="216"/>
      <c r="N3" s="213"/>
      <c r="O3" s="214"/>
      <c r="P3" s="216"/>
      <c r="Q3" s="213"/>
      <c r="R3" s="218"/>
      <c r="S3" s="190"/>
      <c r="T3" s="191"/>
      <c r="U3" s="192"/>
      <c r="V3" s="194"/>
      <c r="W3" s="196"/>
      <c r="X3" s="104" t="s">
        <v>71</v>
      </c>
      <c r="Y3" s="104" t="s">
        <v>72</v>
      </c>
      <c r="Z3" s="104" t="s">
        <v>73</v>
      </c>
      <c r="AA3" s="104"/>
      <c r="AB3" s="104"/>
      <c r="AC3" s="104"/>
    </row>
    <row r="4" spans="1:29" ht="36.75" customHeight="1" x14ac:dyDescent="0.25">
      <c r="A4" s="197" t="s">
        <v>67</v>
      </c>
      <c r="B4" s="198" t="str">
        <f>+'rozpis utkání'!F5</f>
        <v>Vršovice B</v>
      </c>
      <c r="C4" s="199"/>
      <c r="D4" s="51"/>
      <c r="E4" s="52"/>
      <c r="F4" s="53"/>
      <c r="G4" s="54"/>
      <c r="H4" s="55"/>
      <c r="I4" s="56"/>
      <c r="J4" s="54"/>
      <c r="K4" s="55"/>
      <c r="L4" s="56"/>
      <c r="M4" s="54"/>
      <c r="N4" s="55"/>
      <c r="O4" s="56"/>
      <c r="P4" s="57"/>
      <c r="Q4" s="58"/>
      <c r="R4" s="59"/>
      <c r="S4" s="60"/>
      <c r="T4" s="55"/>
      <c r="U4" s="55"/>
      <c r="V4" s="200"/>
      <c r="W4" s="202"/>
      <c r="X4" s="105">
        <f>+IF(D4=2,1,0)+IF(G4=2,1,0)+IF(P4=2,1,0)</f>
        <v>0</v>
      </c>
      <c r="Y4" s="106" t="e">
        <f>+V4*100000000+X4*1000000+IFERROR(S4/U4,50)*1000+S5/U5</f>
        <v>#DIV/0!</v>
      </c>
      <c r="Z4" s="50" t="e">
        <f>CONCATENATE(RANK(Y4,$Y$4:$Y$13),RIGHT($A$2,1))</f>
        <v>#DIV/0!</v>
      </c>
      <c r="AA4" s="50" t="e">
        <f>+CONCATENATE(RANK(Y4,$Y$4:$Y$13),".")</f>
        <v>#DIV/0!</v>
      </c>
      <c r="AB4" s="107" t="str">
        <f>+B4</f>
        <v>Vršovice B</v>
      </c>
    </row>
    <row r="5" spans="1:29" ht="36.75" customHeight="1" x14ac:dyDescent="0.25">
      <c r="A5" s="177"/>
      <c r="B5" s="179"/>
      <c r="C5" s="180"/>
      <c r="D5" s="61"/>
      <c r="E5" s="62"/>
      <c r="F5" s="63"/>
      <c r="G5" s="64"/>
      <c r="H5" s="65"/>
      <c r="I5" s="66"/>
      <c r="J5" s="64"/>
      <c r="K5" s="65"/>
      <c r="L5" s="66"/>
      <c r="M5" s="64"/>
      <c r="N5" s="65"/>
      <c r="O5" s="66"/>
      <c r="P5" s="67"/>
      <c r="Q5" s="68"/>
      <c r="R5" s="69"/>
      <c r="S5" s="70"/>
      <c r="T5" s="71"/>
      <c r="U5" s="71"/>
      <c r="V5" s="201"/>
      <c r="W5" s="185"/>
      <c r="X5" s="105"/>
    </row>
    <row r="6" spans="1:29" ht="36.75" customHeight="1" x14ac:dyDescent="0.25">
      <c r="A6" s="167" t="s">
        <v>68</v>
      </c>
      <c r="B6" s="169" t="str">
        <f>+'rozpis utkání'!F4</f>
        <v>Kometa E</v>
      </c>
      <c r="C6" s="170"/>
      <c r="D6" s="72"/>
      <c r="E6" s="58"/>
      <c r="F6" s="73"/>
      <c r="G6" s="74"/>
      <c r="H6" s="75"/>
      <c r="I6" s="76"/>
      <c r="J6" s="57"/>
      <c r="K6" s="58"/>
      <c r="L6" s="59"/>
      <c r="M6" s="57"/>
      <c r="N6" s="58"/>
      <c r="O6" s="59"/>
      <c r="P6" s="57"/>
      <c r="Q6" s="58"/>
      <c r="R6" s="59"/>
      <c r="S6" s="77"/>
      <c r="T6" s="58"/>
      <c r="U6" s="58"/>
      <c r="V6" s="173"/>
      <c r="W6" s="175"/>
      <c r="X6" s="105">
        <f>+IF(D6=2,1,0)+IF(G6=2,1,0)+IF(P6=2,1,0)</f>
        <v>0</v>
      </c>
      <c r="Y6" s="106" t="e">
        <f>+V6*100000000+X6*1000000+IFERROR(S6/U6,50)*1000+S7/U7</f>
        <v>#DIV/0!</v>
      </c>
      <c r="Z6" s="50" t="e">
        <f>CONCATENATE(RANK(Y6,$Y$4:$Y$13),RIGHT($A$2,1))</f>
        <v>#DIV/0!</v>
      </c>
      <c r="AA6" s="50" t="e">
        <f>+CONCATENATE(RANK(Y6,$Y$4:$Y$13),".")</f>
        <v>#DIV/0!</v>
      </c>
      <c r="AB6" s="107" t="str">
        <f>+B6</f>
        <v>Kometa E</v>
      </c>
    </row>
    <row r="7" spans="1:29" ht="36.75" customHeight="1" x14ac:dyDescent="0.25">
      <c r="A7" s="168"/>
      <c r="B7" s="171"/>
      <c r="C7" s="172"/>
      <c r="D7" s="78"/>
      <c r="E7" s="68"/>
      <c r="F7" s="69"/>
      <c r="G7" s="79"/>
      <c r="H7" s="80"/>
      <c r="I7" s="81"/>
      <c r="J7" s="67"/>
      <c r="K7" s="68"/>
      <c r="L7" s="69"/>
      <c r="M7" s="67"/>
      <c r="N7" s="68"/>
      <c r="O7" s="69"/>
      <c r="P7" s="67"/>
      <c r="Q7" s="68"/>
      <c r="R7" s="69"/>
      <c r="S7" s="82"/>
      <c r="T7" s="83"/>
      <c r="U7" s="83"/>
      <c r="V7" s="174"/>
      <c r="W7" s="176"/>
      <c r="X7" s="105"/>
    </row>
    <row r="8" spans="1:29" ht="36.75" customHeight="1" x14ac:dyDescent="0.25">
      <c r="A8" s="167" t="s">
        <v>69</v>
      </c>
      <c r="B8" s="169" t="str">
        <f>+'rozpis utkání'!C3</f>
        <v>Lvi B</v>
      </c>
      <c r="C8" s="170"/>
      <c r="D8" s="72"/>
      <c r="E8" s="58"/>
      <c r="F8" s="73"/>
      <c r="G8" s="57"/>
      <c r="H8" s="58"/>
      <c r="I8" s="59"/>
      <c r="J8" s="74"/>
      <c r="K8" s="75"/>
      <c r="L8" s="76"/>
      <c r="M8" s="57"/>
      <c r="N8" s="58"/>
      <c r="O8" s="59"/>
      <c r="P8" s="57"/>
      <c r="Q8" s="58"/>
      <c r="R8" s="59"/>
      <c r="S8" s="77"/>
      <c r="T8" s="58"/>
      <c r="U8" s="58"/>
      <c r="V8" s="173"/>
      <c r="W8" s="175"/>
      <c r="X8" s="105">
        <f>+IF(D8=2,1,0)+IF(G8=2,1,0)+IF(P8=2,1,0)</f>
        <v>0</v>
      </c>
      <c r="Y8" s="106" t="e">
        <f>+V8*100000000+X8*1000000+IFERROR(S8/U8,50)*1000+S9/U9</f>
        <v>#DIV/0!</v>
      </c>
      <c r="Z8" s="50" t="e">
        <f>CONCATENATE(RANK(Y8,$Y$4:$Y$13),RIGHT($A$2,1))</f>
        <v>#DIV/0!</v>
      </c>
      <c r="AA8" s="50" t="e">
        <f>+CONCATENATE(RANK(Y8,$Y$4:$Y$13),".")</f>
        <v>#DIV/0!</v>
      </c>
      <c r="AB8" s="107" t="str">
        <f>+B8</f>
        <v>Lvi B</v>
      </c>
    </row>
    <row r="9" spans="1:29" ht="36.75" customHeight="1" x14ac:dyDescent="0.25">
      <c r="A9" s="168"/>
      <c r="B9" s="171"/>
      <c r="C9" s="172"/>
      <c r="D9" s="78"/>
      <c r="E9" s="68"/>
      <c r="F9" s="69"/>
      <c r="G9" s="67"/>
      <c r="H9" s="68"/>
      <c r="I9" s="69"/>
      <c r="J9" s="79"/>
      <c r="K9" s="80"/>
      <c r="L9" s="81"/>
      <c r="M9" s="67"/>
      <c r="N9" s="68"/>
      <c r="O9" s="69"/>
      <c r="P9" s="67"/>
      <c r="Q9" s="68"/>
      <c r="R9" s="69"/>
      <c r="S9" s="82"/>
      <c r="T9" s="83"/>
      <c r="U9" s="83"/>
      <c r="V9" s="174"/>
      <c r="W9" s="176"/>
      <c r="X9" s="105"/>
    </row>
    <row r="10" spans="1:29" ht="36.75" customHeight="1" x14ac:dyDescent="0.25">
      <c r="A10" s="167" t="s">
        <v>70</v>
      </c>
      <c r="B10" s="169" t="str">
        <f>+'rozpis utkání'!F2</f>
        <v>Radotín</v>
      </c>
      <c r="C10" s="170"/>
      <c r="D10" s="72"/>
      <c r="E10" s="58"/>
      <c r="F10" s="73"/>
      <c r="G10" s="57"/>
      <c r="H10" s="58"/>
      <c r="I10" s="59"/>
      <c r="J10" s="57"/>
      <c r="K10" s="58"/>
      <c r="L10" s="59"/>
      <c r="M10" s="74"/>
      <c r="N10" s="75"/>
      <c r="O10" s="76"/>
      <c r="P10" s="57"/>
      <c r="Q10" s="58"/>
      <c r="R10" s="59"/>
      <c r="S10" s="77"/>
      <c r="T10" s="58"/>
      <c r="U10" s="58"/>
      <c r="V10" s="173"/>
      <c r="W10" s="175"/>
      <c r="X10" s="105">
        <f>+IF(D10=2,1,0)+IF(G10=2,1,0)+IF(P10=2,1,0)</f>
        <v>0</v>
      </c>
      <c r="Y10" s="106" t="e">
        <f>+V10*100000000+X10*1000000+IFERROR(S10/U10,50)*1000+S11/U11</f>
        <v>#DIV/0!</v>
      </c>
      <c r="Z10" s="50" t="e">
        <f>CONCATENATE(RANK(Y10,$Y$4:$Y$13),RIGHT($A$2,1))</f>
        <v>#DIV/0!</v>
      </c>
      <c r="AA10" s="50" t="e">
        <f>+CONCATENATE(RANK(Y10,$Y$4:$Y$13),".")</f>
        <v>#DIV/0!</v>
      </c>
      <c r="AB10" s="107" t="str">
        <f>+B10</f>
        <v>Radotín</v>
      </c>
    </row>
    <row r="11" spans="1:29" ht="36.75" customHeight="1" x14ac:dyDescent="0.25">
      <c r="A11" s="168"/>
      <c r="B11" s="171"/>
      <c r="C11" s="172"/>
      <c r="D11" s="78"/>
      <c r="E11" s="68"/>
      <c r="F11" s="69"/>
      <c r="G11" s="67"/>
      <c r="H11" s="68"/>
      <c r="I11" s="69"/>
      <c r="J11" s="67"/>
      <c r="K11" s="68"/>
      <c r="L11" s="69"/>
      <c r="M11" s="79"/>
      <c r="N11" s="80"/>
      <c r="O11" s="81"/>
      <c r="P11" s="67"/>
      <c r="Q11" s="68"/>
      <c r="R11" s="69"/>
      <c r="S11" s="82"/>
      <c r="T11" s="83"/>
      <c r="U11" s="83"/>
      <c r="V11" s="174"/>
      <c r="W11" s="176"/>
      <c r="X11" s="105"/>
    </row>
    <row r="12" spans="1:29" ht="36.75" customHeight="1" x14ac:dyDescent="0.25">
      <c r="A12" s="177" t="s">
        <v>84</v>
      </c>
      <c r="B12" s="179" t="str">
        <f>+'rozpis utkání'!C2</f>
        <v>Kometa D</v>
      </c>
      <c r="C12" s="180"/>
      <c r="D12" s="84"/>
      <c r="E12" s="85"/>
      <c r="F12" s="86"/>
      <c r="G12" s="87"/>
      <c r="H12" s="85"/>
      <c r="I12" s="86"/>
      <c r="J12" s="87"/>
      <c r="K12" s="85"/>
      <c r="L12" s="86"/>
      <c r="M12" s="87"/>
      <c r="N12" s="85"/>
      <c r="O12" s="86"/>
      <c r="P12" s="88"/>
      <c r="Q12" s="89"/>
      <c r="R12" s="90"/>
      <c r="S12" s="84"/>
      <c r="T12" s="85"/>
      <c r="U12" s="85"/>
      <c r="V12" s="183"/>
      <c r="W12" s="185"/>
      <c r="X12" s="105">
        <f>+IF(D12=2,1,0)+IF(G12=2,1,0)+IF(P12=2,1,0)</f>
        <v>0</v>
      </c>
      <c r="Y12" s="106" t="e">
        <f>+V12*100000000+X12*1000000+IFERROR(S12/U12,50)*1000+S13/U13</f>
        <v>#DIV/0!</v>
      </c>
      <c r="Z12" s="50" t="e">
        <f>CONCATENATE(RANK(Y12,$Y$4:$Y$13),RIGHT($A$2,1))</f>
        <v>#DIV/0!</v>
      </c>
      <c r="AA12" s="50" t="e">
        <f>+CONCATENATE(RANK(Y12,$Y$4:$Y$13),".")</f>
        <v>#DIV/0!</v>
      </c>
      <c r="AB12" s="107" t="str">
        <f>+B12</f>
        <v>Kometa D</v>
      </c>
    </row>
    <row r="13" spans="1:29" ht="36.75" customHeight="1" thickBot="1" x14ac:dyDescent="0.3">
      <c r="A13" s="178"/>
      <c r="B13" s="181"/>
      <c r="C13" s="182"/>
      <c r="D13" s="91"/>
      <c r="E13" s="92"/>
      <c r="F13" s="93"/>
      <c r="G13" s="94"/>
      <c r="H13" s="92"/>
      <c r="I13" s="93"/>
      <c r="J13" s="94"/>
      <c r="K13" s="92"/>
      <c r="L13" s="93"/>
      <c r="M13" s="94"/>
      <c r="N13" s="92"/>
      <c r="O13" s="93"/>
      <c r="P13" s="95"/>
      <c r="Q13" s="96"/>
      <c r="R13" s="97"/>
      <c r="S13" s="98"/>
      <c r="T13" s="99"/>
      <c r="U13" s="99"/>
      <c r="V13" s="184"/>
      <c r="W13" s="186"/>
      <c r="X13" s="105"/>
    </row>
  </sheetData>
  <mergeCells count="29">
    <mergeCell ref="S2:U3"/>
    <mergeCell ref="V2:V3"/>
    <mergeCell ref="W2:W3"/>
    <mergeCell ref="A4:A5"/>
    <mergeCell ref="B4:C5"/>
    <mergeCell ref="V4:V5"/>
    <mergeCell ref="W4:W5"/>
    <mergeCell ref="A2:C3"/>
    <mergeCell ref="D2:F3"/>
    <mergeCell ref="G2:I3"/>
    <mergeCell ref="J2:L3"/>
    <mergeCell ref="M2:O3"/>
    <mergeCell ref="P2:R3"/>
    <mergeCell ref="A6:A7"/>
    <mergeCell ref="B6:C7"/>
    <mergeCell ref="V6:V7"/>
    <mergeCell ref="W6:W7"/>
    <mergeCell ref="A8:A9"/>
    <mergeCell ref="B8:C9"/>
    <mergeCell ref="V8:V9"/>
    <mergeCell ref="W8:W9"/>
    <mergeCell ref="A10:A11"/>
    <mergeCell ref="B10:C11"/>
    <mergeCell ref="V10:V11"/>
    <mergeCell ref="W10:W11"/>
    <mergeCell ref="A12:A13"/>
    <mergeCell ref="B12:C13"/>
    <mergeCell ref="V12:V13"/>
    <mergeCell ref="W12:W13"/>
  </mergeCells>
  <pageMargins left="0.51181102362204722" right="0.31496062992125984" top="0.59055118110236227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954FB-B25A-4F37-B6FE-360E57D79071}">
  <sheetPr>
    <pageSetUpPr fitToPage="1"/>
  </sheetPr>
  <dimension ref="A1:AM16"/>
  <sheetViews>
    <sheetView workbookViewId="0">
      <selection sqref="A1:U1"/>
    </sheetView>
  </sheetViews>
  <sheetFormatPr defaultRowHeight="15" x14ac:dyDescent="0.25"/>
  <cols>
    <col min="1" max="1" width="6.7109375" style="44" customWidth="1"/>
    <col min="2" max="2" width="1.7109375" style="45" bestFit="1" customWidth="1"/>
    <col min="3" max="3" width="21.7109375" style="46" customWidth="1"/>
    <col min="4" max="4" width="1.7109375" style="44" customWidth="1"/>
    <col min="5" max="5" width="1.7109375" style="45" bestFit="1" customWidth="1"/>
    <col min="6" max="6" width="21.140625" style="46" bestFit="1" customWidth="1"/>
    <col min="7" max="7" width="4.28515625" style="44" customWidth="1"/>
    <col min="8" max="8" width="2.140625" style="44" customWidth="1"/>
    <col min="9" max="10" width="4.28515625" style="44" customWidth="1"/>
    <col min="11" max="11" width="2.140625" style="44" customWidth="1"/>
    <col min="12" max="13" width="4.28515625" style="44" customWidth="1"/>
    <col min="14" max="14" width="2.140625" style="44" customWidth="1"/>
    <col min="15" max="16" width="4.28515625" style="44" customWidth="1"/>
    <col min="17" max="17" width="2.140625" style="44" customWidth="1"/>
    <col min="18" max="19" width="4.28515625" style="44" customWidth="1"/>
    <col min="20" max="20" width="2.140625" style="44" customWidth="1"/>
    <col min="21" max="21" width="4.28515625" style="44" customWidth="1"/>
    <col min="22" max="22" width="4" hidden="1" customWidth="1"/>
    <col min="23" max="23" width="17" hidden="1" customWidth="1"/>
    <col min="24" max="24" width="2.7109375" hidden="1" customWidth="1"/>
    <col min="25" max="25" width="17" hidden="1" customWidth="1"/>
    <col min="26" max="35" width="3.7109375" hidden="1" customWidth="1"/>
    <col min="36" max="36" width="17" hidden="1" customWidth="1"/>
    <col min="37" max="37" width="9.140625" hidden="1" customWidth="1"/>
    <col min="38" max="38" width="21.5703125" hidden="1" customWidth="1"/>
    <col min="39" max="39" width="9.140625" hidden="1" customWidth="1"/>
    <col min="42" max="42" width="4" customWidth="1"/>
  </cols>
  <sheetData>
    <row r="1" spans="1:39" ht="48.6" customHeight="1" x14ac:dyDescent="0.25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21"/>
      <c r="W1" s="121"/>
      <c r="X1" s="121"/>
    </row>
    <row r="2" spans="1:39" ht="21" customHeight="1" x14ac:dyDescent="0.25">
      <c r="A2" s="43"/>
      <c r="B2" s="164"/>
      <c r="C2" s="164"/>
      <c r="D2" s="164"/>
      <c r="E2" s="164"/>
      <c r="F2" s="164"/>
      <c r="G2" s="220" t="s">
        <v>88</v>
      </c>
      <c r="H2" s="221"/>
      <c r="I2" s="221"/>
      <c r="J2" s="222" t="s">
        <v>89</v>
      </c>
      <c r="K2" s="223"/>
      <c r="L2" s="224"/>
      <c r="M2" s="225" t="s">
        <v>90</v>
      </c>
      <c r="N2" s="225"/>
      <c r="O2" s="225"/>
      <c r="P2" s="226" t="s">
        <v>91</v>
      </c>
      <c r="Q2" s="225"/>
      <c r="R2" s="227"/>
      <c r="S2" s="225" t="s">
        <v>92</v>
      </c>
      <c r="T2" s="225"/>
      <c r="U2" s="228"/>
      <c r="V2" s="122"/>
      <c r="W2" s="122" t="s">
        <v>93</v>
      </c>
      <c r="X2" s="122"/>
      <c r="Y2" s="122" t="s">
        <v>94</v>
      </c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44"/>
      <c r="AL2" s="44"/>
    </row>
    <row r="3" spans="1:39" ht="25.9" customHeight="1" x14ac:dyDescent="0.25">
      <c r="A3" s="47">
        <v>1</v>
      </c>
      <c r="B3" s="36">
        <f>+zadání!B3</f>
        <v>5</v>
      </c>
      <c r="C3" s="37" t="str">
        <f>+zadání!C3</f>
        <v>Kometa D</v>
      </c>
      <c r="D3" s="38" t="str">
        <f>+zadání!D3</f>
        <v>-</v>
      </c>
      <c r="E3" s="36">
        <f>+zadání!E3</f>
        <v>4</v>
      </c>
      <c r="F3" s="37" t="str">
        <f>+zadání!F3</f>
        <v>Radotín</v>
      </c>
      <c r="G3" s="123">
        <f t="shared" ref="G3:G12" si="0">+IF(M3="",0,IF(M3&gt;O3,1,0)+IF(P3&gt;R3,1,0)+IF(S3&gt;U3,1,0))</f>
        <v>0</v>
      </c>
      <c r="H3" s="38" t="s">
        <v>95</v>
      </c>
      <c r="I3" s="124">
        <f t="shared" ref="I3:I12" si="1">+IF(M3="",0,IF(O3&gt;M3,1,0)+IF(R3&gt;P3,1,0)+IF(U3&gt;S3,1,0))</f>
        <v>2</v>
      </c>
      <c r="J3" s="125">
        <f t="shared" ref="J3:J12" si="2">+M3+P3+S3</f>
        <v>34</v>
      </c>
      <c r="K3" s="126" t="s">
        <v>95</v>
      </c>
      <c r="L3" s="127">
        <f t="shared" ref="L3:L12" si="3">+O3+R3+U3</f>
        <v>50</v>
      </c>
      <c r="M3" s="128">
        <v>15</v>
      </c>
      <c r="N3" s="129" t="s">
        <v>95</v>
      </c>
      <c r="O3" s="130">
        <v>25</v>
      </c>
      <c r="P3" s="131">
        <v>19</v>
      </c>
      <c r="Q3" s="129" t="s">
        <v>95</v>
      </c>
      <c r="R3" s="132">
        <v>25</v>
      </c>
      <c r="S3" s="130"/>
      <c r="T3" s="129" t="s">
        <v>95</v>
      </c>
      <c r="U3" s="133"/>
      <c r="V3" s="134" t="str">
        <f>+CONCATENATE("V",A3)</f>
        <v>V1</v>
      </c>
      <c r="W3" s="134" t="str">
        <f>IF(G3+I3=0,"",IF(G3&gt;I3,C3,F3))</f>
        <v>Radotín</v>
      </c>
      <c r="X3" s="134" t="str">
        <f>+CONCATENATE("P",A3)</f>
        <v>P1</v>
      </c>
      <c r="Y3" s="134" t="str">
        <f>IF(G3+I3=0,"",IF(G3&lt;I3,C3,F3))</f>
        <v>Kometa D</v>
      </c>
      <c r="Z3" s="134" t="str">
        <f>+CONCATENATE(B3,E3)</f>
        <v>54</v>
      </c>
      <c r="AA3" s="134">
        <f>+G3</f>
        <v>0</v>
      </c>
      <c r="AB3" s="134">
        <f>+I3</f>
        <v>2</v>
      </c>
      <c r="AC3" s="134">
        <f>+J3</f>
        <v>34</v>
      </c>
      <c r="AD3" s="134">
        <f>+L3</f>
        <v>50</v>
      </c>
      <c r="AE3" s="134" t="str">
        <f>+CONCATENATE(E3,B3)</f>
        <v>45</v>
      </c>
      <c r="AF3" s="134">
        <f>+I3</f>
        <v>2</v>
      </c>
      <c r="AG3" s="134">
        <f>+G3</f>
        <v>0</v>
      </c>
      <c r="AH3" s="134">
        <f>+L3</f>
        <v>50</v>
      </c>
      <c r="AI3" s="134">
        <f>+J3</f>
        <v>34</v>
      </c>
      <c r="AJ3" s="134"/>
      <c r="AK3" t="s">
        <v>82</v>
      </c>
      <c r="AL3" t="s">
        <v>83</v>
      </c>
      <c r="AM3" t="s">
        <v>82</v>
      </c>
    </row>
    <row r="4" spans="1:39" ht="25.9" customHeight="1" x14ac:dyDescent="0.25">
      <c r="A4" s="49">
        <v>2</v>
      </c>
      <c r="B4" s="39">
        <f>+zadání!B4</f>
        <v>3</v>
      </c>
      <c r="C4" s="40" t="str">
        <f>+zadání!C4</f>
        <v>Lvi B</v>
      </c>
      <c r="D4" s="41" t="str">
        <f>+zadání!D4</f>
        <v>-</v>
      </c>
      <c r="E4" s="39">
        <f>+zadání!E4</f>
        <v>5</v>
      </c>
      <c r="F4" s="40" t="str">
        <f>+zadání!F4</f>
        <v>Kometa D</v>
      </c>
      <c r="G4" s="135">
        <f t="shared" si="0"/>
        <v>2</v>
      </c>
      <c r="H4" s="41" t="s">
        <v>95</v>
      </c>
      <c r="I4" s="136">
        <f t="shared" si="1"/>
        <v>0</v>
      </c>
      <c r="J4" s="137">
        <f t="shared" si="2"/>
        <v>50</v>
      </c>
      <c r="K4" s="138" t="s">
        <v>95</v>
      </c>
      <c r="L4" s="139">
        <f t="shared" si="3"/>
        <v>35</v>
      </c>
      <c r="M4" s="140">
        <v>25</v>
      </c>
      <c r="N4" s="141" t="s">
        <v>95</v>
      </c>
      <c r="O4" s="142">
        <v>14</v>
      </c>
      <c r="P4" s="143">
        <v>25</v>
      </c>
      <c r="Q4" s="141" t="s">
        <v>95</v>
      </c>
      <c r="R4" s="144">
        <v>21</v>
      </c>
      <c r="S4" s="142"/>
      <c r="T4" s="141" t="s">
        <v>95</v>
      </c>
      <c r="U4" s="145"/>
      <c r="V4" s="134" t="str">
        <f t="shared" ref="V4:V12" si="4">+CONCATENATE("V",A4)</f>
        <v>V2</v>
      </c>
      <c r="W4" s="134" t="str">
        <f t="shared" ref="W4:W12" si="5">IF(G4+I4=0,"",IF(G4&gt;I4,C4,F4))</f>
        <v>Lvi B</v>
      </c>
      <c r="X4" s="134" t="str">
        <f t="shared" ref="X4:X12" si="6">+CONCATENATE("P",A4)</f>
        <v>P2</v>
      </c>
      <c r="Y4" s="134" t="str">
        <f t="shared" ref="Y4:Y12" si="7">IF(G4+I4=0,"",IF(G4&lt;I4,C4,F4))</f>
        <v>Kometa D</v>
      </c>
      <c r="Z4" s="134" t="str">
        <f t="shared" ref="Z4:Z12" si="8">+CONCATENATE(B4,E4)</f>
        <v>35</v>
      </c>
      <c r="AA4" s="134">
        <f t="shared" ref="AA4:AA12" si="9">+G4</f>
        <v>2</v>
      </c>
      <c r="AB4" s="134">
        <f t="shared" ref="AB4:AC12" si="10">+I4</f>
        <v>0</v>
      </c>
      <c r="AC4" s="134">
        <f t="shared" si="10"/>
        <v>50</v>
      </c>
      <c r="AD4" s="134">
        <f t="shared" ref="AD4:AD12" si="11">+L4</f>
        <v>35</v>
      </c>
      <c r="AE4" s="134" t="str">
        <f t="shared" ref="AE4:AE12" si="12">+CONCATENATE(E4,B4)</f>
        <v>53</v>
      </c>
      <c r="AF4" s="134">
        <f t="shared" ref="AF4:AF12" si="13">+I4</f>
        <v>0</v>
      </c>
      <c r="AG4" s="134">
        <f t="shared" ref="AG4:AG12" si="14">+G4</f>
        <v>2</v>
      </c>
      <c r="AH4" s="134">
        <f t="shared" ref="AH4:AH12" si="15">+L4</f>
        <v>35</v>
      </c>
      <c r="AI4" s="134">
        <f t="shared" ref="AI4:AI12" si="16">+J4</f>
        <v>50</v>
      </c>
      <c r="AJ4" s="134"/>
      <c r="AK4" t="s">
        <v>80</v>
      </c>
      <c r="AL4" t="s">
        <v>81</v>
      </c>
      <c r="AM4" t="s">
        <v>80</v>
      </c>
    </row>
    <row r="5" spans="1:39" ht="25.9" customHeight="1" x14ac:dyDescent="0.25">
      <c r="A5" s="49">
        <v>3</v>
      </c>
      <c r="B5" s="39">
        <f>+zadání!B5</f>
        <v>4</v>
      </c>
      <c r="C5" s="40" t="str">
        <f>+zadání!C5</f>
        <v>Radotín</v>
      </c>
      <c r="D5" s="41" t="str">
        <f>+zadání!D5</f>
        <v>-</v>
      </c>
      <c r="E5" s="39">
        <f>+zadání!E5</f>
        <v>2</v>
      </c>
      <c r="F5" s="40" t="str">
        <f>+zadání!F5</f>
        <v>Kometa E</v>
      </c>
      <c r="G5" s="135">
        <f t="shared" si="0"/>
        <v>2</v>
      </c>
      <c r="H5" s="41" t="s">
        <v>95</v>
      </c>
      <c r="I5" s="136">
        <f t="shared" si="1"/>
        <v>0</v>
      </c>
      <c r="J5" s="137">
        <f t="shared" si="2"/>
        <v>50</v>
      </c>
      <c r="K5" s="138" t="s">
        <v>95</v>
      </c>
      <c r="L5" s="139">
        <f t="shared" si="3"/>
        <v>17</v>
      </c>
      <c r="M5" s="140">
        <v>25</v>
      </c>
      <c r="N5" s="141" t="s">
        <v>95</v>
      </c>
      <c r="O5" s="142">
        <v>9</v>
      </c>
      <c r="P5" s="143">
        <v>25</v>
      </c>
      <c r="Q5" s="141" t="s">
        <v>95</v>
      </c>
      <c r="R5" s="144">
        <v>8</v>
      </c>
      <c r="S5" s="142"/>
      <c r="T5" s="141" t="s">
        <v>95</v>
      </c>
      <c r="U5" s="145"/>
      <c r="V5" s="134" t="str">
        <f t="shared" si="4"/>
        <v>V3</v>
      </c>
      <c r="W5" s="134" t="str">
        <f t="shared" si="5"/>
        <v>Radotín</v>
      </c>
      <c r="X5" s="134" t="str">
        <f t="shared" si="6"/>
        <v>P3</v>
      </c>
      <c r="Y5" s="134" t="str">
        <f t="shared" si="7"/>
        <v>Kometa E</v>
      </c>
      <c r="Z5" s="134" t="str">
        <f t="shared" si="8"/>
        <v>42</v>
      </c>
      <c r="AA5" s="134">
        <f t="shared" si="9"/>
        <v>2</v>
      </c>
      <c r="AB5" s="134">
        <f t="shared" si="10"/>
        <v>0</v>
      </c>
      <c r="AC5" s="134">
        <f t="shared" si="10"/>
        <v>50</v>
      </c>
      <c r="AD5" s="134">
        <f t="shared" si="11"/>
        <v>17</v>
      </c>
      <c r="AE5" s="134" t="str">
        <f t="shared" si="12"/>
        <v>24</v>
      </c>
      <c r="AF5" s="134">
        <f t="shared" si="13"/>
        <v>0</v>
      </c>
      <c r="AG5" s="134">
        <f t="shared" si="14"/>
        <v>2</v>
      </c>
      <c r="AH5" s="134">
        <f t="shared" si="15"/>
        <v>17</v>
      </c>
      <c r="AI5" s="134">
        <f t="shared" si="16"/>
        <v>50</v>
      </c>
      <c r="AJ5" s="134"/>
      <c r="AK5" t="s">
        <v>78</v>
      </c>
      <c r="AL5" t="s">
        <v>79</v>
      </c>
      <c r="AM5" t="s">
        <v>78</v>
      </c>
    </row>
    <row r="6" spans="1:39" ht="25.9" customHeight="1" x14ac:dyDescent="0.25">
      <c r="A6" s="49">
        <v>4</v>
      </c>
      <c r="B6" s="39">
        <f>+zadání!B6</f>
        <v>5</v>
      </c>
      <c r="C6" s="40" t="str">
        <f>+zadání!C6</f>
        <v>Kometa D</v>
      </c>
      <c r="D6" s="41" t="str">
        <f>+zadání!D6</f>
        <v>-</v>
      </c>
      <c r="E6" s="39">
        <f>+zadání!E6</f>
        <v>1</v>
      </c>
      <c r="F6" s="42" t="str">
        <f>+zadání!F6</f>
        <v>Vršovice B</v>
      </c>
      <c r="G6" s="135">
        <f t="shared" si="0"/>
        <v>2</v>
      </c>
      <c r="H6" s="41" t="s">
        <v>95</v>
      </c>
      <c r="I6" s="136">
        <f t="shared" si="1"/>
        <v>0</v>
      </c>
      <c r="J6" s="137">
        <f t="shared" si="2"/>
        <v>50</v>
      </c>
      <c r="K6" s="138" t="s">
        <v>95</v>
      </c>
      <c r="L6" s="139">
        <f t="shared" si="3"/>
        <v>40</v>
      </c>
      <c r="M6" s="140">
        <v>25</v>
      </c>
      <c r="N6" s="141" t="s">
        <v>95</v>
      </c>
      <c r="O6" s="142">
        <v>19</v>
      </c>
      <c r="P6" s="143">
        <v>25</v>
      </c>
      <c r="Q6" s="141" t="s">
        <v>95</v>
      </c>
      <c r="R6" s="144">
        <v>21</v>
      </c>
      <c r="S6" s="142"/>
      <c r="T6" s="141" t="s">
        <v>95</v>
      </c>
      <c r="U6" s="145"/>
      <c r="V6" s="134" t="str">
        <f t="shared" si="4"/>
        <v>V4</v>
      </c>
      <c r="W6" s="134" t="str">
        <f t="shared" si="5"/>
        <v>Kometa D</v>
      </c>
      <c r="X6" s="134" t="str">
        <f t="shared" si="6"/>
        <v>P4</v>
      </c>
      <c r="Y6" s="134" t="str">
        <f t="shared" si="7"/>
        <v>Vršovice B</v>
      </c>
      <c r="Z6" s="134" t="str">
        <f t="shared" si="8"/>
        <v>51</v>
      </c>
      <c r="AA6" s="134">
        <f t="shared" si="9"/>
        <v>2</v>
      </c>
      <c r="AB6" s="134">
        <f t="shared" si="10"/>
        <v>0</v>
      </c>
      <c r="AC6" s="134">
        <f t="shared" si="10"/>
        <v>50</v>
      </c>
      <c r="AD6" s="134">
        <f t="shared" si="11"/>
        <v>40</v>
      </c>
      <c r="AE6" s="134" t="str">
        <f t="shared" si="12"/>
        <v>15</v>
      </c>
      <c r="AF6" s="134">
        <f t="shared" si="13"/>
        <v>0</v>
      </c>
      <c r="AG6" s="134">
        <f t="shared" si="14"/>
        <v>2</v>
      </c>
      <c r="AH6" s="134">
        <f t="shared" si="15"/>
        <v>40</v>
      </c>
      <c r="AI6" s="134">
        <f t="shared" si="16"/>
        <v>50</v>
      </c>
      <c r="AJ6" s="134"/>
      <c r="AK6" t="s">
        <v>76</v>
      </c>
      <c r="AL6" t="s">
        <v>77</v>
      </c>
      <c r="AM6" t="s">
        <v>76</v>
      </c>
    </row>
    <row r="7" spans="1:39" ht="25.9" customHeight="1" x14ac:dyDescent="0.25">
      <c r="A7" s="49">
        <v>5</v>
      </c>
      <c r="B7" s="39">
        <f>+zadání!B7</f>
        <v>4</v>
      </c>
      <c r="C7" s="40" t="str">
        <f>+zadání!C7</f>
        <v>Radotín</v>
      </c>
      <c r="D7" s="41" t="str">
        <f>+zadání!D7</f>
        <v>-</v>
      </c>
      <c r="E7" s="39">
        <f>+zadání!E7</f>
        <v>3</v>
      </c>
      <c r="F7" s="40" t="str">
        <f>+zadání!F7</f>
        <v>Lvi B</v>
      </c>
      <c r="G7" s="135">
        <f t="shared" si="0"/>
        <v>2</v>
      </c>
      <c r="H7" s="41" t="s">
        <v>95</v>
      </c>
      <c r="I7" s="136">
        <f t="shared" si="1"/>
        <v>0</v>
      </c>
      <c r="J7" s="137">
        <f t="shared" si="2"/>
        <v>50</v>
      </c>
      <c r="K7" s="138" t="s">
        <v>95</v>
      </c>
      <c r="L7" s="139">
        <f t="shared" si="3"/>
        <v>39</v>
      </c>
      <c r="M7" s="140">
        <v>25</v>
      </c>
      <c r="N7" s="141" t="s">
        <v>95</v>
      </c>
      <c r="O7" s="142">
        <v>20</v>
      </c>
      <c r="P7" s="143">
        <v>25</v>
      </c>
      <c r="Q7" s="141" t="s">
        <v>95</v>
      </c>
      <c r="R7" s="144">
        <v>19</v>
      </c>
      <c r="S7" s="142"/>
      <c r="T7" s="141" t="s">
        <v>95</v>
      </c>
      <c r="U7" s="145"/>
      <c r="V7" s="134" t="str">
        <f t="shared" si="4"/>
        <v>V5</v>
      </c>
      <c r="W7" s="134" t="str">
        <f t="shared" si="5"/>
        <v>Radotín</v>
      </c>
      <c r="X7" s="134" t="str">
        <f t="shared" si="6"/>
        <v>P5</v>
      </c>
      <c r="Y7" s="134" t="str">
        <f t="shared" si="7"/>
        <v>Lvi B</v>
      </c>
      <c r="Z7" s="134" t="str">
        <f t="shared" si="8"/>
        <v>43</v>
      </c>
      <c r="AA7" s="134">
        <f t="shared" si="9"/>
        <v>2</v>
      </c>
      <c r="AB7" s="134">
        <f t="shared" si="10"/>
        <v>0</v>
      </c>
      <c r="AC7" s="134">
        <f t="shared" si="10"/>
        <v>50</v>
      </c>
      <c r="AD7" s="134">
        <f t="shared" si="11"/>
        <v>39</v>
      </c>
      <c r="AE7" s="134" t="str">
        <f t="shared" si="12"/>
        <v>34</v>
      </c>
      <c r="AF7" s="134">
        <f t="shared" si="13"/>
        <v>0</v>
      </c>
      <c r="AG7" s="134">
        <f t="shared" si="14"/>
        <v>2</v>
      </c>
      <c r="AH7" s="134">
        <f t="shared" si="15"/>
        <v>39</v>
      </c>
      <c r="AI7" s="134">
        <f t="shared" si="16"/>
        <v>50</v>
      </c>
      <c r="AJ7" s="134"/>
      <c r="AK7" t="s">
        <v>74</v>
      </c>
      <c r="AL7" t="s">
        <v>75</v>
      </c>
      <c r="AM7" t="s">
        <v>74</v>
      </c>
    </row>
    <row r="8" spans="1:39" ht="25.9" customHeight="1" x14ac:dyDescent="0.25">
      <c r="A8" s="49">
        <v>6</v>
      </c>
      <c r="B8" s="39">
        <f>+zadání!B8</f>
        <v>2</v>
      </c>
      <c r="C8" s="40" t="str">
        <f>+zadání!C8</f>
        <v>Kometa E</v>
      </c>
      <c r="D8" s="41" t="str">
        <f>+zadání!D8</f>
        <v>-</v>
      </c>
      <c r="E8" s="39">
        <f>+zadání!E8</f>
        <v>5</v>
      </c>
      <c r="F8" s="42" t="str">
        <f>+zadání!F8</f>
        <v>Kometa D</v>
      </c>
      <c r="G8" s="135">
        <f t="shared" si="0"/>
        <v>0</v>
      </c>
      <c r="H8" s="41" t="s">
        <v>95</v>
      </c>
      <c r="I8" s="136">
        <f t="shared" si="1"/>
        <v>2</v>
      </c>
      <c r="J8" s="137">
        <f t="shared" si="2"/>
        <v>35</v>
      </c>
      <c r="K8" s="138" t="s">
        <v>95</v>
      </c>
      <c r="L8" s="139">
        <f t="shared" si="3"/>
        <v>50</v>
      </c>
      <c r="M8" s="140">
        <v>22</v>
      </c>
      <c r="N8" s="141" t="s">
        <v>95</v>
      </c>
      <c r="O8" s="142">
        <v>25</v>
      </c>
      <c r="P8" s="143">
        <v>13</v>
      </c>
      <c r="Q8" s="141" t="s">
        <v>95</v>
      </c>
      <c r="R8" s="144">
        <v>25</v>
      </c>
      <c r="S8" s="142"/>
      <c r="T8" s="141" t="s">
        <v>95</v>
      </c>
      <c r="U8" s="145"/>
      <c r="V8" s="134" t="str">
        <f t="shared" si="4"/>
        <v>V6</v>
      </c>
      <c r="W8" s="134" t="str">
        <f t="shared" si="5"/>
        <v>Kometa D</v>
      </c>
      <c r="X8" s="134" t="str">
        <f t="shared" si="6"/>
        <v>P6</v>
      </c>
      <c r="Y8" s="134" t="str">
        <f t="shared" si="7"/>
        <v>Kometa E</v>
      </c>
      <c r="Z8" s="134" t="str">
        <f t="shared" si="8"/>
        <v>25</v>
      </c>
      <c r="AA8" s="134">
        <f t="shared" si="9"/>
        <v>0</v>
      </c>
      <c r="AB8" s="134">
        <f t="shared" si="10"/>
        <v>2</v>
      </c>
      <c r="AC8" s="134">
        <f t="shared" si="10"/>
        <v>35</v>
      </c>
      <c r="AD8" s="134">
        <f t="shared" si="11"/>
        <v>50</v>
      </c>
      <c r="AE8" s="134" t="str">
        <f t="shared" si="12"/>
        <v>52</v>
      </c>
      <c r="AF8" s="134">
        <f t="shared" si="13"/>
        <v>2</v>
      </c>
      <c r="AG8" s="134">
        <f t="shared" si="14"/>
        <v>0</v>
      </c>
      <c r="AH8" s="134">
        <f t="shared" si="15"/>
        <v>50</v>
      </c>
      <c r="AI8" s="134">
        <f t="shared" si="16"/>
        <v>35</v>
      </c>
      <c r="AJ8" s="134"/>
    </row>
    <row r="9" spans="1:39" ht="25.9" customHeight="1" x14ac:dyDescent="0.25">
      <c r="A9" s="49">
        <v>7</v>
      </c>
      <c r="B9" s="39">
        <f>+zadání!B9</f>
        <v>1</v>
      </c>
      <c r="C9" s="40" t="str">
        <f>+zadání!C9</f>
        <v>Vršovice B</v>
      </c>
      <c r="D9" s="41" t="str">
        <f>+zadání!D9</f>
        <v>-</v>
      </c>
      <c r="E9" s="39">
        <f>+zadání!E9</f>
        <v>4</v>
      </c>
      <c r="F9" s="42" t="str">
        <f>+zadání!F9</f>
        <v>Radotín</v>
      </c>
      <c r="G9" s="135">
        <f t="shared" si="0"/>
        <v>0</v>
      </c>
      <c r="H9" s="41" t="s">
        <v>95</v>
      </c>
      <c r="I9" s="136">
        <f t="shared" si="1"/>
        <v>2</v>
      </c>
      <c r="J9" s="137">
        <f t="shared" si="2"/>
        <v>30</v>
      </c>
      <c r="K9" s="138" t="s">
        <v>95</v>
      </c>
      <c r="L9" s="139">
        <f t="shared" si="3"/>
        <v>50</v>
      </c>
      <c r="M9" s="140">
        <v>8</v>
      </c>
      <c r="N9" s="141" t="s">
        <v>95</v>
      </c>
      <c r="O9" s="142">
        <v>25</v>
      </c>
      <c r="P9" s="143">
        <v>22</v>
      </c>
      <c r="Q9" s="141" t="s">
        <v>95</v>
      </c>
      <c r="R9" s="144">
        <v>25</v>
      </c>
      <c r="S9" s="142"/>
      <c r="T9" s="141" t="s">
        <v>95</v>
      </c>
      <c r="U9" s="145"/>
      <c r="V9" s="134" t="str">
        <f t="shared" si="4"/>
        <v>V7</v>
      </c>
      <c r="W9" s="134" t="str">
        <f t="shared" si="5"/>
        <v>Radotín</v>
      </c>
      <c r="X9" s="134" t="str">
        <f t="shared" si="6"/>
        <v>P7</v>
      </c>
      <c r="Y9" s="134" t="str">
        <f t="shared" si="7"/>
        <v>Vršovice B</v>
      </c>
      <c r="Z9" s="134" t="str">
        <f t="shared" si="8"/>
        <v>14</v>
      </c>
      <c r="AA9" s="134">
        <f t="shared" si="9"/>
        <v>0</v>
      </c>
      <c r="AB9" s="134">
        <f t="shared" si="10"/>
        <v>2</v>
      </c>
      <c r="AC9" s="134">
        <f t="shared" si="10"/>
        <v>30</v>
      </c>
      <c r="AD9" s="134">
        <f t="shared" si="11"/>
        <v>50</v>
      </c>
      <c r="AE9" s="134" t="str">
        <f t="shared" si="12"/>
        <v>41</v>
      </c>
      <c r="AF9" s="134">
        <f t="shared" si="13"/>
        <v>2</v>
      </c>
      <c r="AG9" s="134">
        <f t="shared" si="14"/>
        <v>0</v>
      </c>
      <c r="AH9" s="134">
        <f t="shared" si="15"/>
        <v>50</v>
      </c>
      <c r="AI9" s="134">
        <f t="shared" si="16"/>
        <v>30</v>
      </c>
      <c r="AJ9" s="134"/>
    </row>
    <row r="10" spans="1:39" ht="25.9" customHeight="1" x14ac:dyDescent="0.25">
      <c r="A10" s="49">
        <v>8</v>
      </c>
      <c r="B10" s="39">
        <f>+zadání!B10</f>
        <v>2</v>
      </c>
      <c r="C10" s="40" t="str">
        <f>+zadání!C10</f>
        <v>Kometa E</v>
      </c>
      <c r="D10" s="41" t="str">
        <f>+zadání!D10</f>
        <v>-</v>
      </c>
      <c r="E10" s="39">
        <f>+zadání!E10</f>
        <v>3</v>
      </c>
      <c r="F10" s="42" t="str">
        <f>+zadání!F10</f>
        <v>Lvi B</v>
      </c>
      <c r="G10" s="135">
        <f t="shared" si="0"/>
        <v>0</v>
      </c>
      <c r="H10" s="41" t="s">
        <v>95</v>
      </c>
      <c r="I10" s="136">
        <f t="shared" si="1"/>
        <v>2</v>
      </c>
      <c r="J10" s="137">
        <f t="shared" si="2"/>
        <v>22</v>
      </c>
      <c r="K10" s="138" t="s">
        <v>95</v>
      </c>
      <c r="L10" s="139">
        <f t="shared" si="3"/>
        <v>50</v>
      </c>
      <c r="M10" s="140">
        <v>13</v>
      </c>
      <c r="N10" s="141" t="s">
        <v>95</v>
      </c>
      <c r="O10" s="142">
        <v>25</v>
      </c>
      <c r="P10" s="143">
        <v>9</v>
      </c>
      <c r="Q10" s="141" t="s">
        <v>95</v>
      </c>
      <c r="R10" s="144">
        <v>25</v>
      </c>
      <c r="S10" s="142"/>
      <c r="T10" s="141" t="s">
        <v>95</v>
      </c>
      <c r="U10" s="145"/>
      <c r="V10" s="134" t="str">
        <f t="shared" si="4"/>
        <v>V8</v>
      </c>
      <c r="W10" s="134" t="str">
        <f t="shared" si="5"/>
        <v>Lvi B</v>
      </c>
      <c r="X10" s="134" t="str">
        <f t="shared" si="6"/>
        <v>P8</v>
      </c>
      <c r="Y10" s="134" t="str">
        <f t="shared" si="7"/>
        <v>Kometa E</v>
      </c>
      <c r="Z10" s="134" t="str">
        <f t="shared" si="8"/>
        <v>23</v>
      </c>
      <c r="AA10" s="134">
        <f t="shared" si="9"/>
        <v>0</v>
      </c>
      <c r="AB10" s="134">
        <f t="shared" si="10"/>
        <v>2</v>
      </c>
      <c r="AC10" s="134">
        <f t="shared" si="10"/>
        <v>22</v>
      </c>
      <c r="AD10" s="134">
        <f t="shared" si="11"/>
        <v>50</v>
      </c>
      <c r="AE10" s="134" t="str">
        <f t="shared" si="12"/>
        <v>32</v>
      </c>
      <c r="AF10" s="134">
        <f t="shared" si="13"/>
        <v>2</v>
      </c>
      <c r="AG10" s="134">
        <f t="shared" si="14"/>
        <v>0</v>
      </c>
      <c r="AH10" s="134">
        <f t="shared" si="15"/>
        <v>50</v>
      </c>
      <c r="AI10" s="134">
        <f t="shared" si="16"/>
        <v>22</v>
      </c>
      <c r="AJ10" s="134"/>
    </row>
    <row r="11" spans="1:39" ht="25.9" customHeight="1" x14ac:dyDescent="0.25">
      <c r="A11" s="49">
        <v>9</v>
      </c>
      <c r="B11" s="39">
        <f>+zadání!B11</f>
        <v>3</v>
      </c>
      <c r="C11" s="40" t="str">
        <f>+zadání!C11</f>
        <v>Lvi B</v>
      </c>
      <c r="D11" s="41" t="str">
        <f>+zadání!D11</f>
        <v>-</v>
      </c>
      <c r="E11" s="39">
        <f>+zadání!E11</f>
        <v>1</v>
      </c>
      <c r="F11" s="40" t="str">
        <f>+zadání!F11</f>
        <v>Vršovice B</v>
      </c>
      <c r="G11" s="135">
        <f t="shared" si="0"/>
        <v>2</v>
      </c>
      <c r="H11" s="41" t="s">
        <v>95</v>
      </c>
      <c r="I11" s="136">
        <f t="shared" si="1"/>
        <v>1</v>
      </c>
      <c r="J11" s="137">
        <f t="shared" si="2"/>
        <v>56</v>
      </c>
      <c r="K11" s="138" t="s">
        <v>95</v>
      </c>
      <c r="L11" s="139">
        <f t="shared" si="3"/>
        <v>46</v>
      </c>
      <c r="M11" s="140">
        <v>16</v>
      </c>
      <c r="N11" s="141" t="s">
        <v>95</v>
      </c>
      <c r="O11" s="142">
        <v>25</v>
      </c>
      <c r="P11" s="143">
        <v>25</v>
      </c>
      <c r="Q11" s="141" t="s">
        <v>95</v>
      </c>
      <c r="R11" s="144">
        <v>17</v>
      </c>
      <c r="S11" s="142">
        <v>15</v>
      </c>
      <c r="T11" s="141" t="s">
        <v>95</v>
      </c>
      <c r="U11" s="145">
        <v>4</v>
      </c>
      <c r="V11" s="134" t="str">
        <f t="shared" si="4"/>
        <v>V9</v>
      </c>
      <c r="W11" s="134" t="str">
        <f t="shared" si="5"/>
        <v>Lvi B</v>
      </c>
      <c r="X11" s="134" t="str">
        <f t="shared" si="6"/>
        <v>P9</v>
      </c>
      <c r="Y11" s="134" t="str">
        <f t="shared" si="7"/>
        <v>Vršovice B</v>
      </c>
      <c r="Z11" s="134" t="str">
        <f t="shared" si="8"/>
        <v>31</v>
      </c>
      <c r="AA11" s="134">
        <f t="shared" si="9"/>
        <v>2</v>
      </c>
      <c r="AB11" s="134">
        <f t="shared" si="10"/>
        <v>1</v>
      </c>
      <c r="AC11" s="134">
        <f t="shared" si="10"/>
        <v>56</v>
      </c>
      <c r="AD11" s="134">
        <f t="shared" si="11"/>
        <v>46</v>
      </c>
      <c r="AE11" s="134" t="str">
        <f t="shared" si="12"/>
        <v>13</v>
      </c>
      <c r="AF11" s="134">
        <f t="shared" si="13"/>
        <v>1</v>
      </c>
      <c r="AG11" s="134">
        <f t="shared" si="14"/>
        <v>2</v>
      </c>
      <c r="AH11" s="134">
        <f t="shared" si="15"/>
        <v>46</v>
      </c>
      <c r="AI11" s="134">
        <f t="shared" si="16"/>
        <v>56</v>
      </c>
      <c r="AJ11" s="134"/>
    </row>
    <row r="12" spans="1:39" ht="25.9" customHeight="1" x14ac:dyDescent="0.25">
      <c r="A12" s="146">
        <v>10</v>
      </c>
      <c r="B12" s="147">
        <f>+zadání!B12</f>
        <v>1</v>
      </c>
      <c r="C12" s="148" t="str">
        <f>+zadání!C12</f>
        <v>Vršovice B</v>
      </c>
      <c r="D12" s="149" t="str">
        <f>+zadání!D12</f>
        <v>-</v>
      </c>
      <c r="E12" s="147">
        <f>+zadání!E12</f>
        <v>2</v>
      </c>
      <c r="F12" s="148" t="str">
        <f>+zadání!F12</f>
        <v>Kometa E</v>
      </c>
      <c r="G12" s="150">
        <f t="shared" si="0"/>
        <v>2</v>
      </c>
      <c r="H12" s="149" t="s">
        <v>95</v>
      </c>
      <c r="I12" s="151">
        <f t="shared" si="1"/>
        <v>0</v>
      </c>
      <c r="J12" s="152">
        <f t="shared" si="2"/>
        <v>50</v>
      </c>
      <c r="K12" s="153" t="s">
        <v>95</v>
      </c>
      <c r="L12" s="154">
        <f t="shared" si="3"/>
        <v>20</v>
      </c>
      <c r="M12" s="155">
        <v>25</v>
      </c>
      <c r="N12" s="156" t="s">
        <v>95</v>
      </c>
      <c r="O12" s="157">
        <v>9</v>
      </c>
      <c r="P12" s="158">
        <v>25</v>
      </c>
      <c r="Q12" s="156" t="s">
        <v>95</v>
      </c>
      <c r="R12" s="159">
        <v>11</v>
      </c>
      <c r="S12" s="157"/>
      <c r="T12" s="156" t="s">
        <v>95</v>
      </c>
      <c r="U12" s="160"/>
      <c r="V12" s="134" t="str">
        <f t="shared" si="4"/>
        <v>V10</v>
      </c>
      <c r="W12" s="134" t="str">
        <f t="shared" si="5"/>
        <v>Vršovice B</v>
      </c>
      <c r="X12" s="134" t="str">
        <f t="shared" si="6"/>
        <v>P10</v>
      </c>
      <c r="Y12" s="134" t="str">
        <f t="shared" si="7"/>
        <v>Kometa E</v>
      </c>
      <c r="Z12" s="134" t="str">
        <f t="shared" si="8"/>
        <v>12</v>
      </c>
      <c r="AA12" s="134">
        <f t="shared" si="9"/>
        <v>2</v>
      </c>
      <c r="AB12" s="134">
        <f t="shared" si="10"/>
        <v>0</v>
      </c>
      <c r="AC12" s="134">
        <f t="shared" si="10"/>
        <v>50</v>
      </c>
      <c r="AD12" s="134">
        <f t="shared" si="11"/>
        <v>20</v>
      </c>
      <c r="AE12" s="134" t="str">
        <f t="shared" si="12"/>
        <v>21</v>
      </c>
      <c r="AF12" s="134">
        <f t="shared" si="13"/>
        <v>0</v>
      </c>
      <c r="AG12" s="134">
        <f t="shared" si="14"/>
        <v>2</v>
      </c>
      <c r="AH12" s="134">
        <f t="shared" si="15"/>
        <v>20</v>
      </c>
      <c r="AI12" s="134">
        <f t="shared" si="16"/>
        <v>50</v>
      </c>
      <c r="AJ12" s="134"/>
    </row>
    <row r="13" spans="1:39" ht="25.9" customHeight="1" x14ac:dyDescent="0.25"/>
    <row r="14" spans="1:39" ht="25.9" customHeight="1" x14ac:dyDescent="0.25"/>
    <row r="15" spans="1:39" ht="25.9" customHeight="1" x14ac:dyDescent="0.25"/>
    <row r="16" spans="1:39" ht="25.9" customHeight="1" x14ac:dyDescent="0.25"/>
  </sheetData>
  <sheetProtection selectLockedCells="1"/>
  <mergeCells count="7">
    <mergeCell ref="A1:U1"/>
    <mergeCell ref="B2:F2"/>
    <mergeCell ref="G2:I2"/>
    <mergeCell ref="J2:L2"/>
    <mergeCell ref="M2:O2"/>
    <mergeCell ref="P2:R2"/>
    <mergeCell ref="S2:U2"/>
  </mergeCells>
  <pageMargins left="0.31496062992125984" right="0.31496062992125984" top="0.78740157480314965" bottom="0.78740157480314965" header="0.31496062992125984" footer="0.31496062992125984"/>
  <pageSetup paperSize="9" fitToHeight="0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34EDE-ACCF-46E7-8945-F20A26D43BC5}">
  <dimension ref="A1:F12"/>
  <sheetViews>
    <sheetView workbookViewId="0">
      <selection activeCell="G1" sqref="G1"/>
    </sheetView>
  </sheetViews>
  <sheetFormatPr defaultRowHeight="12.75" x14ac:dyDescent="0.2"/>
  <cols>
    <col min="1" max="1" width="5.5703125" style="103" bestFit="1" customWidth="1"/>
    <col min="2" max="2" width="1.85546875" style="102" bestFit="1" customWidth="1"/>
    <col min="3" max="3" width="9.85546875" style="103" bestFit="1" customWidth="1"/>
    <col min="4" max="4" width="1.5703125" style="103" bestFit="1" customWidth="1"/>
    <col min="5" max="5" width="1.85546875" style="102" bestFit="1" customWidth="1"/>
    <col min="6" max="6" width="12.140625" style="103" bestFit="1" customWidth="1"/>
    <col min="7" max="16384" width="9.140625" style="103"/>
  </cols>
  <sheetData>
    <row r="1" spans="1:6" ht="13.5" thickBot="1" x14ac:dyDescent="0.25"/>
    <row r="2" spans="1:6" s="100" customFormat="1" ht="24" customHeight="1" x14ac:dyDescent="0.2">
      <c r="A2" s="108">
        <v>0.375</v>
      </c>
      <c r="B2" s="109">
        <f>+zadání!B3</f>
        <v>5</v>
      </c>
      <c r="C2" s="110" t="str">
        <f>+zadání!C3</f>
        <v>Kometa D</v>
      </c>
      <c r="D2" s="110" t="str">
        <f>+zadání!D3</f>
        <v>-</v>
      </c>
      <c r="E2" s="109">
        <f>+zadání!E3</f>
        <v>4</v>
      </c>
      <c r="F2" s="111" t="str">
        <f>+zadání!F3</f>
        <v>Radotín</v>
      </c>
    </row>
    <row r="3" spans="1:6" s="100" customFormat="1" ht="24" customHeight="1" x14ac:dyDescent="0.2">
      <c r="A3" s="112">
        <v>0.41666666666666669</v>
      </c>
      <c r="B3" s="113">
        <f>+zadání!B4</f>
        <v>3</v>
      </c>
      <c r="C3" s="114" t="str">
        <f>+zadání!C4</f>
        <v>Lvi B</v>
      </c>
      <c r="D3" s="114" t="str">
        <f>+zadání!D4</f>
        <v>-</v>
      </c>
      <c r="E3" s="113">
        <f>+zadání!E4</f>
        <v>5</v>
      </c>
      <c r="F3" s="115" t="str">
        <f>+zadání!F4</f>
        <v>Kometa D</v>
      </c>
    </row>
    <row r="4" spans="1:6" s="100" customFormat="1" ht="24" customHeight="1" x14ac:dyDescent="0.2">
      <c r="A4" s="112">
        <v>0.45833333333333337</v>
      </c>
      <c r="B4" s="113">
        <f>+zadání!B5</f>
        <v>4</v>
      </c>
      <c r="C4" s="114" t="str">
        <f>+zadání!C5</f>
        <v>Radotín</v>
      </c>
      <c r="D4" s="114" t="str">
        <f>+zadání!D5</f>
        <v>-</v>
      </c>
      <c r="E4" s="113">
        <f>+zadání!E5</f>
        <v>2</v>
      </c>
      <c r="F4" s="115" t="str">
        <f>+zadání!F5</f>
        <v>Kometa E</v>
      </c>
    </row>
    <row r="5" spans="1:6" s="100" customFormat="1" ht="24" customHeight="1" x14ac:dyDescent="0.2">
      <c r="A5" s="112">
        <v>0.5</v>
      </c>
      <c r="B5" s="113">
        <f>+zadání!B6</f>
        <v>5</v>
      </c>
      <c r="C5" s="114" t="str">
        <f>+zadání!C6</f>
        <v>Kometa D</v>
      </c>
      <c r="D5" s="114" t="str">
        <f>+zadání!D6</f>
        <v>-</v>
      </c>
      <c r="E5" s="113">
        <f>+zadání!E6</f>
        <v>1</v>
      </c>
      <c r="F5" s="115" t="str">
        <f>+zadání!F6</f>
        <v>Vršovice B</v>
      </c>
    </row>
    <row r="6" spans="1:6" s="100" customFormat="1" ht="24" customHeight="1" x14ac:dyDescent="0.2">
      <c r="A6" s="112">
        <v>0.54166666666666663</v>
      </c>
      <c r="B6" s="113">
        <f>+zadání!B7</f>
        <v>4</v>
      </c>
      <c r="C6" s="114" t="str">
        <f>+zadání!C7</f>
        <v>Radotín</v>
      </c>
      <c r="D6" s="114" t="str">
        <f>+zadání!D7</f>
        <v>-</v>
      </c>
      <c r="E6" s="113">
        <f>+zadání!E7</f>
        <v>3</v>
      </c>
      <c r="F6" s="115" t="str">
        <f>+zadání!F7</f>
        <v>Lvi B</v>
      </c>
    </row>
    <row r="7" spans="1:6" s="100" customFormat="1" ht="24" customHeight="1" x14ac:dyDescent="0.2">
      <c r="A7" s="112">
        <v>0.58333333333333326</v>
      </c>
      <c r="B7" s="113">
        <f>+zadání!B8</f>
        <v>2</v>
      </c>
      <c r="C7" s="114" t="str">
        <f>+zadání!C8</f>
        <v>Kometa E</v>
      </c>
      <c r="D7" s="114" t="str">
        <f>+zadání!D8</f>
        <v>-</v>
      </c>
      <c r="E7" s="113">
        <f>+zadání!E8</f>
        <v>5</v>
      </c>
      <c r="F7" s="115" t="str">
        <f>+zadání!F8</f>
        <v>Kometa D</v>
      </c>
    </row>
    <row r="8" spans="1:6" s="100" customFormat="1" ht="24" customHeight="1" x14ac:dyDescent="0.2">
      <c r="A8" s="112">
        <v>0.62499999999999989</v>
      </c>
      <c r="B8" s="113">
        <f>+zadání!B9</f>
        <v>1</v>
      </c>
      <c r="C8" s="114" t="str">
        <f>+zadání!C9</f>
        <v>Vršovice B</v>
      </c>
      <c r="D8" s="114" t="str">
        <f>+zadání!D9</f>
        <v>-</v>
      </c>
      <c r="E8" s="113">
        <f>+zadání!E9</f>
        <v>4</v>
      </c>
      <c r="F8" s="115" t="str">
        <f>+zadání!F9</f>
        <v>Radotín</v>
      </c>
    </row>
    <row r="9" spans="1:6" s="100" customFormat="1" ht="24" customHeight="1" x14ac:dyDescent="0.2">
      <c r="A9" s="112">
        <v>0.66666666666666652</v>
      </c>
      <c r="B9" s="113">
        <f>+zadání!B10</f>
        <v>2</v>
      </c>
      <c r="C9" s="114" t="str">
        <f>+zadání!C10</f>
        <v>Kometa E</v>
      </c>
      <c r="D9" s="114" t="str">
        <f>+zadání!D10</f>
        <v>-</v>
      </c>
      <c r="E9" s="113">
        <f>+zadání!E10</f>
        <v>3</v>
      </c>
      <c r="F9" s="115" t="str">
        <f>+zadání!F10</f>
        <v>Lvi B</v>
      </c>
    </row>
    <row r="10" spans="1:6" s="100" customFormat="1" ht="24" customHeight="1" x14ac:dyDescent="0.2">
      <c r="A10" s="112">
        <v>0.70833333333333315</v>
      </c>
      <c r="B10" s="113">
        <f>+zadání!B11</f>
        <v>3</v>
      </c>
      <c r="C10" s="114" t="str">
        <f>+zadání!C11</f>
        <v>Lvi B</v>
      </c>
      <c r="D10" s="114" t="str">
        <f>+zadání!D11</f>
        <v>-</v>
      </c>
      <c r="E10" s="113">
        <f>+zadání!E11</f>
        <v>1</v>
      </c>
      <c r="F10" s="115" t="str">
        <f>+zadání!F11</f>
        <v>Vršovice B</v>
      </c>
    </row>
    <row r="11" spans="1:6" s="100" customFormat="1" ht="24" customHeight="1" thickBot="1" x14ac:dyDescent="0.25">
      <c r="A11" s="116">
        <v>0.74999999999999978</v>
      </c>
      <c r="B11" s="117">
        <f>+zadání!B12</f>
        <v>1</v>
      </c>
      <c r="C11" s="118" t="str">
        <f>+zadání!C12</f>
        <v>Vršovice B</v>
      </c>
      <c r="D11" s="118" t="str">
        <f>+zadání!D12</f>
        <v>-</v>
      </c>
      <c r="E11" s="117">
        <f>+zadání!E12</f>
        <v>2</v>
      </c>
      <c r="F11" s="119" t="str">
        <f>+zadání!F12</f>
        <v>Kometa E</v>
      </c>
    </row>
    <row r="12" spans="1:6" ht="10.5" customHeight="1" x14ac:dyDescent="0.2">
      <c r="A12" s="101"/>
      <c r="B12" s="103"/>
    </row>
  </sheetData>
  <pageMargins left="0.70866141732283472" right="0.70866141732283472" top="0.78740157480314965" bottom="0.78740157480314965" header="0.31496062992125984" footer="0.31496062992125984"/>
  <pageSetup scale="150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C1D88-8A0D-464C-8F56-68364D52B6FB}">
  <dimension ref="A1:AC13"/>
  <sheetViews>
    <sheetView tabSelected="1" topLeftCell="A2" workbookViewId="0">
      <selection activeCell="B4" sqref="B4:C5"/>
    </sheetView>
  </sheetViews>
  <sheetFormatPr defaultColWidth="10.28515625" defaultRowHeight="19.5" x14ac:dyDescent="0.25"/>
  <cols>
    <col min="1" max="1" width="2.42578125" style="50" customWidth="1"/>
    <col min="2" max="2" width="3.140625" style="50" customWidth="1"/>
    <col min="3" max="3" width="23.42578125" style="50" customWidth="1"/>
    <col min="4" max="18" width="4.7109375" style="50" customWidth="1"/>
    <col min="19" max="19" width="5.7109375" style="50" customWidth="1"/>
    <col min="20" max="20" width="1.7109375" style="50" customWidth="1"/>
    <col min="21" max="21" width="5.7109375" style="50" customWidth="1"/>
    <col min="22" max="22" width="12.28515625" style="50" customWidth="1"/>
    <col min="23" max="23" width="9.85546875" style="50" customWidth="1"/>
    <col min="24" max="24" width="9.7109375" style="50" hidden="1" customWidth="1"/>
    <col min="25" max="25" width="6.42578125" style="50" hidden="1" customWidth="1"/>
    <col min="26" max="26" width="5.7109375" style="50" hidden="1" customWidth="1"/>
    <col min="27" max="27" width="7.28515625" style="50" hidden="1" customWidth="1"/>
    <col min="28" max="28" width="8" style="50" hidden="1" customWidth="1"/>
    <col min="29" max="29" width="10.28515625" style="50" hidden="1" customWidth="1"/>
    <col min="30" max="31" width="10.28515625" style="50"/>
    <col min="32" max="32" width="27.7109375" style="50" bestFit="1" customWidth="1"/>
    <col min="33" max="16384" width="10.28515625" style="50"/>
  </cols>
  <sheetData>
    <row r="1" spans="1:29" ht="20.25" hidden="1" thickBot="1" x14ac:dyDescent="0.3">
      <c r="D1" s="50">
        <v>1</v>
      </c>
      <c r="G1" s="50">
        <v>2</v>
      </c>
      <c r="J1" s="50">
        <v>3</v>
      </c>
      <c r="M1" s="50">
        <v>4</v>
      </c>
      <c r="P1" s="50">
        <v>5</v>
      </c>
    </row>
    <row r="2" spans="1:29" ht="48.75" customHeight="1" x14ac:dyDescent="0.25">
      <c r="A2" s="203" t="str">
        <f>CONCATENATE("PP-",zadání!O3,_xlfn.UNICHAR(10),zadání!Q3,". kolo",_xlfn.UNICHAR(10),zadání!S3,". liga")</f>
        <v>PP-U16
1. kolo
2. liga</v>
      </c>
      <c r="B2" s="204"/>
      <c r="C2" s="205"/>
      <c r="D2" s="209" t="str">
        <f>+B4</f>
        <v>Vršovice B</v>
      </c>
      <c r="E2" s="210"/>
      <c r="F2" s="211"/>
      <c r="G2" s="215" t="str">
        <f>+B6</f>
        <v>Kometa E</v>
      </c>
      <c r="H2" s="210"/>
      <c r="I2" s="211"/>
      <c r="J2" s="215" t="str">
        <f>+B8</f>
        <v>Lvi B</v>
      </c>
      <c r="K2" s="210"/>
      <c r="L2" s="211"/>
      <c r="M2" s="215" t="str">
        <f>+B10</f>
        <v>Radotín</v>
      </c>
      <c r="N2" s="210"/>
      <c r="O2" s="211"/>
      <c r="P2" s="215" t="str">
        <f>+B12</f>
        <v>Kometa D</v>
      </c>
      <c r="Q2" s="210"/>
      <c r="R2" s="217"/>
      <c r="S2" s="187" t="s">
        <v>64</v>
      </c>
      <c r="T2" s="188"/>
      <c r="U2" s="189"/>
      <c r="V2" s="193" t="s">
        <v>65</v>
      </c>
      <c r="W2" s="195" t="s">
        <v>66</v>
      </c>
    </row>
    <row r="3" spans="1:29" ht="48.75" customHeight="1" thickBot="1" x14ac:dyDescent="0.3">
      <c r="A3" s="206"/>
      <c r="B3" s="207"/>
      <c r="C3" s="208"/>
      <c r="D3" s="212"/>
      <c r="E3" s="213"/>
      <c r="F3" s="214"/>
      <c r="G3" s="216"/>
      <c r="H3" s="213"/>
      <c r="I3" s="214"/>
      <c r="J3" s="216"/>
      <c r="K3" s="213"/>
      <c r="L3" s="214"/>
      <c r="M3" s="216"/>
      <c r="N3" s="213"/>
      <c r="O3" s="214"/>
      <c r="P3" s="216"/>
      <c r="Q3" s="213"/>
      <c r="R3" s="218"/>
      <c r="S3" s="190"/>
      <c r="T3" s="191"/>
      <c r="U3" s="192"/>
      <c r="V3" s="194"/>
      <c r="W3" s="196"/>
      <c r="X3" s="104" t="s">
        <v>71</v>
      </c>
      <c r="Y3" s="104" t="s">
        <v>72</v>
      </c>
      <c r="Z3" s="104" t="s">
        <v>73</v>
      </c>
      <c r="AA3" s="104"/>
      <c r="AB3" s="104"/>
      <c r="AC3" s="104"/>
    </row>
    <row r="4" spans="1:29" ht="36.75" customHeight="1" x14ac:dyDescent="0.25">
      <c r="A4" s="197" t="s">
        <v>67</v>
      </c>
      <c r="B4" s="198" t="str">
        <f>+výsledky!AL3</f>
        <v>Vršovice B</v>
      </c>
      <c r="C4" s="199"/>
      <c r="D4" s="51"/>
      <c r="E4" s="52"/>
      <c r="F4" s="53"/>
      <c r="G4" s="54">
        <f>IFERROR(VLOOKUP(CONCATENATE(MID($A4,1,1),MID(G$1,1,1)),výsledky!$Z$3:$AD$12,2,0),VLOOKUP(CONCATENATE(MID($A4,1,1),MID(G$1,1,1)),výsledky!$AE$3:$AI$12,2,0))</f>
        <v>2</v>
      </c>
      <c r="H4" s="55" t="s">
        <v>95</v>
      </c>
      <c r="I4" s="56">
        <f>IFERROR(VLOOKUP(CONCATENATE(MID($A4,1,1),MID(G$1,1,1)),výsledky!$Z$3:$AD$12,3,0),VLOOKUP(CONCATENATE(MID($A4,1,1),MID(G$1,1,1)),výsledky!$AE$3:$AI$12,3,0))</f>
        <v>0</v>
      </c>
      <c r="J4" s="54">
        <f>IFERROR(VLOOKUP(CONCATENATE(MID($A4,1,1),MID(J$1,1,1)),výsledky!$Z$3:$AD$12,2,0),VLOOKUP(CONCATENATE(MID($A4,1,1),MID(J$1,1,1)),výsledky!$AE$3:$AI$12,2,0))</f>
        <v>1</v>
      </c>
      <c r="K4" s="55" t="s">
        <v>95</v>
      </c>
      <c r="L4" s="56">
        <f>IFERROR(VLOOKUP(CONCATENATE(MID($A4,1,1),MID(J$1,1,1)),výsledky!$Z$3:$AD$12,3,0),VLOOKUP(CONCATENATE(MID($A4,1,1),MID(J$1,1,1)),výsledky!$AE$3:$AI$12,3,0))</f>
        <v>2</v>
      </c>
      <c r="M4" s="54">
        <f>IFERROR(VLOOKUP(CONCATENATE(MID($A4,1,1),MID(M$1,1,1)),výsledky!$Z$3:$AD$12,2,0),VLOOKUP(CONCATENATE(MID($A4,1,1),MID(M$1,1,1)),výsledky!$AE$3:$AI$12,2,0))</f>
        <v>0</v>
      </c>
      <c r="N4" s="55" t="s">
        <v>95</v>
      </c>
      <c r="O4" s="56">
        <f>IFERROR(VLOOKUP(CONCATENATE(MID($A4,1,1),MID(M$1,1,1)),výsledky!$Z$3:$AD$12,3,0),VLOOKUP(CONCATENATE(MID($A4,1,1),MID(M$1,1,1)),výsledky!$AE$3:$AI$12,3,0))</f>
        <v>2</v>
      </c>
      <c r="P4" s="57">
        <f>IFERROR(VLOOKUP(CONCATENATE(MID($A4,1,1),MID(P$1,1,1)),výsledky!$Z$3:$AD$12,2,0),VLOOKUP(CONCATENATE(MID($A4,1,1),MID(P$1,1,1)),výsledky!$AE$3:$AI$12,2,0))</f>
        <v>0</v>
      </c>
      <c r="Q4" s="58" t="s">
        <v>95</v>
      </c>
      <c r="R4" s="59">
        <f>IFERROR(VLOOKUP(CONCATENATE(MID($A4,1,1),MID(P$1,1,1)),výsledky!$Z$3:$AD$12,3,0),VLOOKUP(CONCATENATE(MID($A4,1,1),MID(P$1,1,1)),výsledky!$AE$3:$AI$12,3,0))</f>
        <v>2</v>
      </c>
      <c r="S4" s="60">
        <f>+D4+G4+P4+J4+M4</f>
        <v>3</v>
      </c>
      <c r="T4" s="55" t="s">
        <v>95</v>
      </c>
      <c r="U4" s="55">
        <f t="shared" ref="U4:U13" si="0">+F4+I4+R4+L4+O4</f>
        <v>6</v>
      </c>
      <c r="V4" s="200">
        <f t="shared" ref="V4" si="1">+IF(AND(D4=2,F4=0),3,IF(D4=2,2,IF(D4=1,1,0)))+IF(AND(G4=2,I4=0),3,IF(G4=2,2,IF(G4=1,1,0)))+IF(AND(P4=2,R4=0),3,IF(P4=2,2,IF(P4=1,1,0)))+IF(AND(J4=2,L4=0),3,IF(J4=2,2,IF(J4=1,1,0)))+IF(AND(M4=2,O4=0),3,IF(M4=2,2,IF(M4=1,1,0)))</f>
        <v>4</v>
      </c>
      <c r="W4" s="202" t="str">
        <f>+AA4</f>
        <v>4.</v>
      </c>
      <c r="X4" s="105">
        <f>+IF(J4=2,1,0)+IF(G4=2,1,0)+IF(P4=2,1,0)+IF(M4=2,1,0)+IF(D4=2,1,0)</f>
        <v>1</v>
      </c>
      <c r="Y4" s="106">
        <f>+V4*100000000+X4*1000000+IFERROR(S4/U4,50)*1000+S5/U5</f>
        <v>401000500.94318181</v>
      </c>
      <c r="Z4" s="50">
        <f>RANK(Y4,$Y$4:$Y$13)</f>
        <v>4</v>
      </c>
      <c r="AA4" s="50" t="str">
        <f>+CONCATENATE(RANK(Y4,$Y$4:$Y$13),".")</f>
        <v>4.</v>
      </c>
      <c r="AB4" s="107" t="str">
        <f>+B4</f>
        <v>Vršovice B</v>
      </c>
    </row>
    <row r="5" spans="1:29" ht="36.75" customHeight="1" x14ac:dyDescent="0.25">
      <c r="A5" s="177"/>
      <c r="B5" s="179"/>
      <c r="C5" s="180"/>
      <c r="D5" s="61"/>
      <c r="E5" s="62"/>
      <c r="F5" s="63"/>
      <c r="G5" s="64">
        <f>IFERROR(VLOOKUP(CONCATENATE(MID($A4,1,1),MID(G$1,1,1)),výsledky!$Z$3:$AD$12,4,0),VLOOKUP(CONCATENATE(MID($A4,1,1),MID(G$1,1,1)),výsledky!$AE$3:$AI$12,4,0))</f>
        <v>50</v>
      </c>
      <c r="H5" s="65" t="s">
        <v>95</v>
      </c>
      <c r="I5" s="66">
        <f>IFERROR(VLOOKUP(CONCATENATE(MID($A4,1,1),MID(G$1,1,1)),výsledky!$Z$3:$AD$12,5,0),VLOOKUP(CONCATENATE(MID($A4,1,1),MID(G$1,1,1)),výsledky!$AE$3:$AI$12,5,0))</f>
        <v>20</v>
      </c>
      <c r="J5" s="64">
        <f>IFERROR(VLOOKUP(CONCATENATE(MID($A4,1,1),MID(J$1,1,1)),výsledky!$Z$3:$AD$12,4,0),VLOOKUP(CONCATENATE(MID($A4,1,1),MID(J$1,1,1)),výsledky!$AE$3:$AI$12,4,0))</f>
        <v>46</v>
      </c>
      <c r="K5" s="65" t="s">
        <v>95</v>
      </c>
      <c r="L5" s="66">
        <f>IFERROR(VLOOKUP(CONCATENATE(MID($A4,1,1),MID(J$1,1,1)),výsledky!$Z$3:$AD$12,5,0),VLOOKUP(CONCATENATE(MID($A4,1,1),MID(J$1,1,1)),výsledky!$AE$3:$AI$12,5,0))</f>
        <v>56</v>
      </c>
      <c r="M5" s="64">
        <f>IFERROR(VLOOKUP(CONCATENATE(MID($A4,1,1),MID(M$1,1,1)),výsledky!$Z$3:$AD$12,4,0),VLOOKUP(CONCATENATE(MID($A4,1,1),MID(M$1,1,1)),výsledky!$AE$3:$AI$12,4,0))</f>
        <v>30</v>
      </c>
      <c r="N5" s="65" t="s">
        <v>95</v>
      </c>
      <c r="O5" s="66">
        <f>IFERROR(VLOOKUP(CONCATENATE(MID($A4,1,1),MID(M$1,1,1)),výsledky!$Z$3:$AD$12,5,0),VLOOKUP(CONCATENATE(MID($A4,1,1),MID(M$1,1,1)),výsledky!$AE$3:$AI$12,5,0))</f>
        <v>50</v>
      </c>
      <c r="P5" s="67">
        <f>IFERROR(VLOOKUP(CONCATENATE(MID($A4,1,1),MID(P$1,1,1)),výsledky!$Z$3:$AD$12,4,0),VLOOKUP(CONCATENATE(MID($A4,1,1),MID(P$1,1,1)),výsledky!$AE$3:$AI$12,4,0))</f>
        <v>40</v>
      </c>
      <c r="Q5" s="68" t="s">
        <v>95</v>
      </c>
      <c r="R5" s="69">
        <f>IFERROR(VLOOKUP(CONCATENATE(MID($A4,1,1),MID(P$1,1,1)),výsledky!$Z$3:$AD$12,5,0),VLOOKUP(CONCATENATE(MID($A4,1,1),MID(P$1,1,1)),výsledky!$AE$3:$AI$12,5,0))</f>
        <v>50</v>
      </c>
      <c r="S5" s="70">
        <f>+D5+G5+P5+J5+M5</f>
        <v>166</v>
      </c>
      <c r="T5" s="71" t="s">
        <v>95</v>
      </c>
      <c r="U5" s="71">
        <f t="shared" si="0"/>
        <v>176</v>
      </c>
      <c r="V5" s="201"/>
      <c r="W5" s="185"/>
      <c r="X5" s="105"/>
    </row>
    <row r="6" spans="1:29" ht="36.75" customHeight="1" x14ac:dyDescent="0.25">
      <c r="A6" s="167" t="s">
        <v>68</v>
      </c>
      <c r="B6" s="169" t="str">
        <f>+výsledky!AL4</f>
        <v>Kometa E</v>
      </c>
      <c r="C6" s="170"/>
      <c r="D6" s="72">
        <f>+I4</f>
        <v>0</v>
      </c>
      <c r="E6" s="58" t="s">
        <v>95</v>
      </c>
      <c r="F6" s="73">
        <f>+G4</f>
        <v>2</v>
      </c>
      <c r="G6" s="74"/>
      <c r="H6" s="75"/>
      <c r="I6" s="76"/>
      <c r="J6" s="57">
        <f>IFERROR(VLOOKUP(CONCATENATE(MID($A6,1,1),MID(J$1,1,1)),výsledky!$Z$3:$AD$12,2,0),VLOOKUP(CONCATENATE(MID($A6,1,1),MID(J$1,1,1)),výsledky!$AE$3:$AI$12,2,0))</f>
        <v>0</v>
      </c>
      <c r="K6" s="58" t="s">
        <v>95</v>
      </c>
      <c r="L6" s="59">
        <f>IFERROR(VLOOKUP(CONCATENATE(MID($A6,1,1),MID(J$1,1,1)),výsledky!$Z$3:$AD$12,3,0),VLOOKUP(CONCATENATE(MID($A6,1,1),MID(J$1,1,1)),výsledky!$AE$3:$AI$12,3,0))</f>
        <v>2</v>
      </c>
      <c r="M6" s="57">
        <f>IFERROR(VLOOKUP(CONCATENATE(MID($A6,1,1),MID(M$1,1,1)),výsledky!$Z$3:$AD$12,2,0),VLOOKUP(CONCATENATE(MID($A6,1,1),MID(M$1,1,1)),výsledky!$AE$3:$AI$12,2,0))</f>
        <v>0</v>
      </c>
      <c r="N6" s="58" t="s">
        <v>95</v>
      </c>
      <c r="O6" s="59">
        <f>IFERROR(VLOOKUP(CONCATENATE(MID($A6,1,1),MID(M$1,1,1)),výsledky!$Z$3:$AD$12,3,0),VLOOKUP(CONCATENATE(MID($A6,1,1),MID(M$1,1,1)),výsledky!$AE$3:$AI$12,3,0))</f>
        <v>2</v>
      </c>
      <c r="P6" s="57">
        <f>IFERROR(VLOOKUP(CONCATENATE(MID($A6,1,1),MID(P$1,1,1)),výsledky!$Z$3:$AD$12,2,0),VLOOKUP(CONCATENATE(MID($A6,1,1),MID(P$1,1,1)),výsledky!$AE$3:$AI$12,2,0))</f>
        <v>0</v>
      </c>
      <c r="Q6" s="58" t="s">
        <v>95</v>
      </c>
      <c r="R6" s="59">
        <f>IFERROR(VLOOKUP(CONCATENATE(MID($A6,1,1),MID(P$1,1,1)),výsledky!$Z$3:$AD$12,3,0),VLOOKUP(CONCATENATE(MID($A6,1,1),MID(P$1,1,1)),výsledky!$AE$3:$AI$12,3,0))</f>
        <v>2</v>
      </c>
      <c r="S6" s="77">
        <f>+D6+G6+P6+J6+M6</f>
        <v>0</v>
      </c>
      <c r="T6" s="58" t="s">
        <v>95</v>
      </c>
      <c r="U6" s="58">
        <f>+F6+I6+R6+L6+O6</f>
        <v>8</v>
      </c>
      <c r="V6" s="173">
        <f t="shared" ref="V6" si="2">+IF(AND(D6=2,F6=0),3,IF(D6=2,2,IF(D6=1,1,0)))+IF(AND(G6=2,I6=0),3,IF(G6=2,2,IF(G6=1,1,0)))+IF(AND(P6=2,R6=0),3,IF(P6=2,2,IF(P6=1,1,0)))+IF(AND(J6=2,L6=0),3,IF(J6=2,2,IF(J6=1,1,0)))+IF(AND(M6=2,O6=0),3,IF(M6=2,2,IF(M6=1,1,0)))</f>
        <v>0</v>
      </c>
      <c r="W6" s="175" t="str">
        <f t="shared" ref="W6" si="3">+AA6</f>
        <v>5.</v>
      </c>
      <c r="X6" s="105">
        <f>+IF(J6=2,1,0)+IF(G6=2,1,0)+IF(P6=2,1,0)+IF(M6=2,1,0)+IF(D6=2,1,0)</f>
        <v>0</v>
      </c>
      <c r="Y6" s="106">
        <f t="shared" ref="Y6" si="4">+V6*100000000+X6*1000000+IFERROR(S6/U6,50)*1000+S7/U7</f>
        <v>0.47</v>
      </c>
      <c r="Z6" s="50">
        <f>RANK(Y6,$Y$4:$Y$13)</f>
        <v>5</v>
      </c>
      <c r="AA6" s="50" t="str">
        <f>+CONCATENATE(RANK(Y6,$Y$4:$Y$13),".")</f>
        <v>5.</v>
      </c>
      <c r="AB6" s="107" t="str">
        <f t="shared" ref="AB6" si="5">+B6</f>
        <v>Kometa E</v>
      </c>
    </row>
    <row r="7" spans="1:29" ht="36.75" customHeight="1" x14ac:dyDescent="0.25">
      <c r="A7" s="168"/>
      <c r="B7" s="171"/>
      <c r="C7" s="172"/>
      <c r="D7" s="78">
        <f>+I5</f>
        <v>20</v>
      </c>
      <c r="E7" s="68" t="s">
        <v>95</v>
      </c>
      <c r="F7" s="69">
        <f>+G5</f>
        <v>50</v>
      </c>
      <c r="G7" s="79"/>
      <c r="H7" s="80"/>
      <c r="I7" s="81"/>
      <c r="J7" s="67">
        <f>IFERROR(VLOOKUP(CONCATENATE(MID($A6,1,1),MID(J$1,1,1)),výsledky!$Z$3:$AD$12,4,0),VLOOKUP(CONCATENATE(MID($A6,1,1),MID(J$1,1,1)),výsledky!$AE$3:$AI$12,4,0))</f>
        <v>22</v>
      </c>
      <c r="K7" s="68" t="s">
        <v>95</v>
      </c>
      <c r="L7" s="69">
        <f>IFERROR(VLOOKUP(CONCATENATE(MID($A6,1,1),MID(J$1,1,1)),výsledky!$Z$3:$AD$12,5,0),VLOOKUP(CONCATENATE(MID($A6,1,1),MID(J$1,1,1)),výsledky!$AE$3:$AI$12,5,0))</f>
        <v>50</v>
      </c>
      <c r="M7" s="67">
        <f>IFERROR(VLOOKUP(CONCATENATE(MID($A6,1,1),MID(M$1,1,1)),výsledky!$Z$3:$AD$12,4,0),VLOOKUP(CONCATENATE(MID($A6,1,1),MID(M$1,1,1)),výsledky!$AE$3:$AI$12,4,0))</f>
        <v>17</v>
      </c>
      <c r="N7" s="68" t="s">
        <v>95</v>
      </c>
      <c r="O7" s="69">
        <f>IFERROR(VLOOKUP(CONCATENATE(MID($A6,1,1),MID(M$1,1,1)),výsledky!$Z$3:$AD$12,5,0),VLOOKUP(CONCATENATE(MID($A6,1,1),MID(M$1,1,1)),výsledky!$AE$3:$AI$12,5,0))</f>
        <v>50</v>
      </c>
      <c r="P7" s="67">
        <f>IFERROR(VLOOKUP(CONCATENATE(MID($A6,1,1),MID(P$1,1,1)),výsledky!$Z$3:$AD$12,4,0),VLOOKUP(CONCATENATE(MID($A6,1,1),MID(P$1,1,1)),výsledky!$AE$3:$AI$12,4,0))</f>
        <v>35</v>
      </c>
      <c r="Q7" s="68" t="s">
        <v>95</v>
      </c>
      <c r="R7" s="69">
        <f>IFERROR(VLOOKUP(CONCATENATE(MID($A6,1,1),MID(P$1,1,1)),výsledky!$Z$3:$AD$12,5,0),VLOOKUP(CONCATENATE(MID($A6,1,1),MID(P$1,1,1)),výsledky!$AE$3:$AI$12,5,0))</f>
        <v>50</v>
      </c>
      <c r="S7" s="82">
        <f>+D7+G7+P7+J7+M7</f>
        <v>94</v>
      </c>
      <c r="T7" s="83" t="s">
        <v>95</v>
      </c>
      <c r="U7" s="83">
        <f>+F7+I7+R7+L7+O7</f>
        <v>200</v>
      </c>
      <c r="V7" s="174"/>
      <c r="W7" s="176"/>
      <c r="X7" s="105"/>
    </row>
    <row r="8" spans="1:29" ht="36.75" customHeight="1" x14ac:dyDescent="0.25">
      <c r="A8" s="167" t="s">
        <v>69</v>
      </c>
      <c r="B8" s="169" t="str">
        <f>+výsledky!AL5</f>
        <v>Lvi B</v>
      </c>
      <c r="C8" s="170"/>
      <c r="D8" s="72">
        <f>+L4</f>
        <v>2</v>
      </c>
      <c r="E8" s="58" t="s">
        <v>95</v>
      </c>
      <c r="F8" s="73">
        <f>+J4</f>
        <v>1</v>
      </c>
      <c r="G8" s="57">
        <f>+L6</f>
        <v>2</v>
      </c>
      <c r="H8" s="58" t="s">
        <v>95</v>
      </c>
      <c r="I8" s="59">
        <f>+J6</f>
        <v>0</v>
      </c>
      <c r="J8" s="74"/>
      <c r="K8" s="75"/>
      <c r="L8" s="76"/>
      <c r="M8" s="57">
        <f>IFERROR(VLOOKUP(CONCATENATE(MID($A8,1,1),MID(M$1,1,1)),výsledky!$Z$3:$AD$12,2,0),VLOOKUP(CONCATENATE(MID($A8,1,1),MID(M$1,1,1)),výsledky!$AE$3:$AI$12,2,0))</f>
        <v>0</v>
      </c>
      <c r="N8" s="58" t="s">
        <v>95</v>
      </c>
      <c r="O8" s="59">
        <f>IFERROR(VLOOKUP(CONCATENATE(MID($A8,1,1),MID(M$1,1,1)),výsledky!$Z$3:$AD$12,3,0),VLOOKUP(CONCATENATE(MID($A8,1,1),MID(M$1,1,1)),výsledky!$AE$3:$AI$12,3,0))</f>
        <v>2</v>
      </c>
      <c r="P8" s="57">
        <f>IFERROR(VLOOKUP(CONCATENATE(MID($A8,1,1),MID(P$1,1,1)),výsledky!$Z$3:$AD$12,2,0),VLOOKUP(CONCATENATE(MID($A8,1,1),MID(P$1,1,1)),výsledky!$AE$3:$AI$12,2,0))</f>
        <v>2</v>
      </c>
      <c r="Q8" s="58" t="s">
        <v>95</v>
      </c>
      <c r="R8" s="59">
        <f>IFERROR(VLOOKUP(CONCATENATE(MID($A8,1,1),MID(P$1,1,1)),výsledky!$Z$3:$AD$12,3,0),VLOOKUP(CONCATENATE(MID($A8,1,1),MID(P$1,1,1)),výsledky!$AE$3:$AI$12,3,0))</f>
        <v>0</v>
      </c>
      <c r="S8" s="77">
        <f t="shared" ref="S8:S13" si="6">+D8+G8+P8+J8+M8</f>
        <v>6</v>
      </c>
      <c r="T8" s="58" t="s">
        <v>95</v>
      </c>
      <c r="U8" s="58">
        <f t="shared" si="0"/>
        <v>3</v>
      </c>
      <c r="V8" s="173">
        <f t="shared" ref="V8" si="7">+IF(AND(D8=2,F8=0),3,IF(D8=2,2,IF(D8=1,1,0)))+IF(AND(G8=2,I8=0),3,IF(G8=2,2,IF(G8=1,1,0)))+IF(AND(P8=2,R8=0),3,IF(P8=2,2,IF(P8=1,1,0)))+IF(AND(J8=2,L8=0),3,IF(J8=2,2,IF(J8=1,1,0)))+IF(AND(M8=2,O8=0),3,IF(M8=2,2,IF(M8=1,1,0)))</f>
        <v>8</v>
      </c>
      <c r="W8" s="175" t="str">
        <f t="shared" ref="W8" si="8">+AA8</f>
        <v>2.</v>
      </c>
      <c r="X8" s="105">
        <f>+IF(J8=2,1,0)+IF(G8=2,1,0)+IF(P8=2,1,0)+IF(M8=2,1,0)+IF(D8=2,1,0)</f>
        <v>3</v>
      </c>
      <c r="Y8" s="106">
        <f t="shared" ref="Y8" si="9">+V8*100000000+X8*1000000+IFERROR(S8/U8,50)*1000+S9/U9</f>
        <v>803002001.27450979</v>
      </c>
      <c r="Z8" s="50">
        <f>RANK(Y8,$Y$4:$Y$13)</f>
        <v>2</v>
      </c>
      <c r="AA8" s="50" t="str">
        <f>+CONCATENATE(RANK(Y8,$Y$4:$Y$13),".")</f>
        <v>2.</v>
      </c>
      <c r="AB8" s="107" t="str">
        <f t="shared" ref="AB8" si="10">+B8</f>
        <v>Lvi B</v>
      </c>
    </row>
    <row r="9" spans="1:29" ht="36.75" customHeight="1" x14ac:dyDescent="0.25">
      <c r="A9" s="168"/>
      <c r="B9" s="171"/>
      <c r="C9" s="172"/>
      <c r="D9" s="78">
        <f>+L5</f>
        <v>56</v>
      </c>
      <c r="E9" s="68" t="s">
        <v>95</v>
      </c>
      <c r="F9" s="69">
        <f>+J5</f>
        <v>46</v>
      </c>
      <c r="G9" s="67">
        <f>+L7</f>
        <v>50</v>
      </c>
      <c r="H9" s="68" t="s">
        <v>95</v>
      </c>
      <c r="I9" s="69">
        <f>+J7</f>
        <v>22</v>
      </c>
      <c r="J9" s="79"/>
      <c r="K9" s="80"/>
      <c r="L9" s="81"/>
      <c r="M9" s="67">
        <f>IFERROR(VLOOKUP(CONCATENATE(MID($A8,1,1),MID(M$1,1,1)),výsledky!$Z$3:$AD$12,4,0),VLOOKUP(CONCATENATE(MID($A8,1,1),MID(M$1,1,1)),výsledky!$AE$3:$AI$12,4,0))</f>
        <v>39</v>
      </c>
      <c r="N9" s="68" t="s">
        <v>95</v>
      </c>
      <c r="O9" s="69">
        <f>IFERROR(VLOOKUP(CONCATENATE(MID($A8,1,1),MID(M$1,1,1)),výsledky!$Z$3:$AD$12,5,0),VLOOKUP(CONCATENATE(MID($A8,1,1),MID(M$1,1,1)),výsledky!$AE$3:$AI$12,5,0))</f>
        <v>50</v>
      </c>
      <c r="P9" s="67">
        <f>IFERROR(VLOOKUP(CONCATENATE(MID($A8,1,1),MID(P$1,1,1)),výsledky!$Z$3:$AD$12,4,0),VLOOKUP(CONCATENATE(MID($A8,1,1),MID(P$1,1,1)),výsledky!$AE$3:$AI$12,4,0))</f>
        <v>50</v>
      </c>
      <c r="Q9" s="68" t="s">
        <v>95</v>
      </c>
      <c r="R9" s="69">
        <f>IFERROR(VLOOKUP(CONCATENATE(MID($A8,1,1),MID(P$1,1,1)),výsledky!$Z$3:$AD$12,5,0),VLOOKUP(CONCATENATE(MID($A8,1,1),MID(P$1,1,1)),výsledky!$AE$3:$AI$12,5,0))</f>
        <v>35</v>
      </c>
      <c r="S9" s="82">
        <f t="shared" si="6"/>
        <v>195</v>
      </c>
      <c r="T9" s="83" t="s">
        <v>95</v>
      </c>
      <c r="U9" s="83">
        <f t="shared" si="0"/>
        <v>153</v>
      </c>
      <c r="V9" s="174"/>
      <c r="W9" s="176"/>
      <c r="X9" s="105"/>
    </row>
    <row r="10" spans="1:29" ht="36.75" customHeight="1" x14ac:dyDescent="0.25">
      <c r="A10" s="167" t="s">
        <v>70</v>
      </c>
      <c r="B10" s="169" t="str">
        <f>+výsledky!AL6</f>
        <v>Radotín</v>
      </c>
      <c r="C10" s="170"/>
      <c r="D10" s="72">
        <f>+O4</f>
        <v>2</v>
      </c>
      <c r="E10" s="58" t="s">
        <v>95</v>
      </c>
      <c r="F10" s="73">
        <f>+M4</f>
        <v>0</v>
      </c>
      <c r="G10" s="57">
        <f>+O6</f>
        <v>2</v>
      </c>
      <c r="H10" s="58" t="s">
        <v>95</v>
      </c>
      <c r="I10" s="59">
        <f>+M6</f>
        <v>0</v>
      </c>
      <c r="J10" s="57">
        <f>+O8</f>
        <v>2</v>
      </c>
      <c r="K10" s="58" t="s">
        <v>95</v>
      </c>
      <c r="L10" s="59">
        <f>+M8</f>
        <v>0</v>
      </c>
      <c r="M10" s="74"/>
      <c r="N10" s="75"/>
      <c r="O10" s="76"/>
      <c r="P10" s="57">
        <f>IFERROR(VLOOKUP(CONCATENATE(MID($A10,1,1),MID(P$1,1,1)),výsledky!$Z$3:$AD$12,2,0),VLOOKUP(CONCATENATE(MID($A10,1,1),MID(P$1,1,1)),výsledky!$AE$3:$AI$12,2,0))</f>
        <v>2</v>
      </c>
      <c r="Q10" s="58" t="s">
        <v>95</v>
      </c>
      <c r="R10" s="59">
        <f>IFERROR(VLOOKUP(CONCATENATE(MID($A10,1,1),MID(P$1,1,1)),výsledky!$Z$3:$AD$12,3,0),VLOOKUP(CONCATENATE(MID($A10,1,1),MID(P$1,1,1)),výsledky!$AE$3:$AI$12,3,0))</f>
        <v>0</v>
      </c>
      <c r="S10" s="77">
        <f t="shared" si="6"/>
        <v>8</v>
      </c>
      <c r="T10" s="58" t="s">
        <v>95</v>
      </c>
      <c r="U10" s="58">
        <f t="shared" si="0"/>
        <v>0</v>
      </c>
      <c r="V10" s="173">
        <f t="shared" ref="V10" si="11">+IF(AND(D10=2,F10=0),3,IF(D10=2,2,IF(D10=1,1,0)))+IF(AND(G10=2,I10=0),3,IF(G10=2,2,IF(G10=1,1,0)))+IF(AND(P10=2,R10=0),3,IF(P10=2,2,IF(P10=1,1,0)))+IF(AND(J10=2,L10=0),3,IF(J10=2,2,IF(J10=1,1,0)))+IF(AND(M10=2,O10=0),3,IF(M10=2,2,IF(M10=1,1,0)))</f>
        <v>12</v>
      </c>
      <c r="W10" s="175" t="str">
        <f t="shared" ref="W10" si="12">+AA10</f>
        <v>1.</v>
      </c>
      <c r="X10" s="105">
        <f>+IF(J10=2,1,0)+IF(G10=2,1,0)+IF(P10=2,1,0)+IF(M10=2,1,0)+IF(D10=2,1,0)</f>
        <v>4</v>
      </c>
      <c r="Y10" s="106">
        <f t="shared" ref="Y10" si="13">+V10*100000000+X10*1000000+IFERROR(S10/U10,50)*1000+S11/U11</f>
        <v>1204050001.6666667</v>
      </c>
      <c r="Z10" s="50">
        <f>RANK(Y10,$Y$4:$Y$13)</f>
        <v>1</v>
      </c>
      <c r="AA10" s="50" t="str">
        <f>+CONCATENATE(RANK(Y10,$Y$4:$Y$13),".")</f>
        <v>1.</v>
      </c>
      <c r="AB10" s="107" t="str">
        <f t="shared" ref="AB10" si="14">+B10</f>
        <v>Radotín</v>
      </c>
    </row>
    <row r="11" spans="1:29" ht="36.75" customHeight="1" x14ac:dyDescent="0.25">
      <c r="A11" s="168"/>
      <c r="B11" s="171"/>
      <c r="C11" s="172"/>
      <c r="D11" s="78">
        <f>+O5</f>
        <v>50</v>
      </c>
      <c r="E11" s="68" t="s">
        <v>95</v>
      </c>
      <c r="F11" s="69">
        <f>+M5</f>
        <v>30</v>
      </c>
      <c r="G11" s="67">
        <f>+O7</f>
        <v>50</v>
      </c>
      <c r="H11" s="68" t="s">
        <v>95</v>
      </c>
      <c r="I11" s="69">
        <f>+M7</f>
        <v>17</v>
      </c>
      <c r="J11" s="67">
        <f>+O9</f>
        <v>50</v>
      </c>
      <c r="K11" s="68" t="s">
        <v>95</v>
      </c>
      <c r="L11" s="69">
        <f>+M9</f>
        <v>39</v>
      </c>
      <c r="M11" s="79"/>
      <c r="N11" s="80"/>
      <c r="O11" s="81"/>
      <c r="P11" s="67">
        <f>IFERROR(VLOOKUP(CONCATENATE(MID($A10,1,1),MID(P$1,1,1)),výsledky!$Z$3:$AD$12,4,0),VLOOKUP(CONCATENATE(MID($A10,1,1),MID(P$1,1,1)),výsledky!$AE$3:$AI$12,4,0))</f>
        <v>50</v>
      </c>
      <c r="Q11" s="68" t="s">
        <v>95</v>
      </c>
      <c r="R11" s="69">
        <f>IFERROR(VLOOKUP(CONCATENATE(MID($A10,1,1),MID(P$1,1,1)),výsledky!$Z$3:$AD$12,5,0),VLOOKUP(CONCATENATE(MID($A10,1,1),MID(P$1,1,1)),výsledky!$AE$3:$AI$12,5,0))</f>
        <v>34</v>
      </c>
      <c r="S11" s="82">
        <f t="shared" si="6"/>
        <v>200</v>
      </c>
      <c r="T11" s="83" t="s">
        <v>95</v>
      </c>
      <c r="U11" s="83">
        <f t="shared" si="0"/>
        <v>120</v>
      </c>
      <c r="V11" s="174"/>
      <c r="W11" s="176"/>
      <c r="X11" s="105"/>
    </row>
    <row r="12" spans="1:29" ht="36.75" customHeight="1" x14ac:dyDescent="0.25">
      <c r="A12" s="177" t="s">
        <v>84</v>
      </c>
      <c r="B12" s="179" t="str">
        <f>+výsledky!AL7</f>
        <v>Kometa D</v>
      </c>
      <c r="C12" s="180"/>
      <c r="D12" s="84">
        <f>+R4</f>
        <v>2</v>
      </c>
      <c r="E12" s="85" t="s">
        <v>95</v>
      </c>
      <c r="F12" s="86">
        <f>+P4</f>
        <v>0</v>
      </c>
      <c r="G12" s="87">
        <f>+R6</f>
        <v>2</v>
      </c>
      <c r="H12" s="85" t="s">
        <v>95</v>
      </c>
      <c r="I12" s="86">
        <f>+P6</f>
        <v>0</v>
      </c>
      <c r="J12" s="87">
        <f>+R8</f>
        <v>0</v>
      </c>
      <c r="K12" s="85" t="s">
        <v>95</v>
      </c>
      <c r="L12" s="86">
        <f>+P8</f>
        <v>2</v>
      </c>
      <c r="M12" s="87">
        <f>+R10</f>
        <v>0</v>
      </c>
      <c r="N12" s="85" t="s">
        <v>95</v>
      </c>
      <c r="O12" s="86">
        <f>+P10</f>
        <v>2</v>
      </c>
      <c r="P12" s="88"/>
      <c r="Q12" s="89"/>
      <c r="R12" s="90"/>
      <c r="S12" s="84">
        <f t="shared" si="6"/>
        <v>4</v>
      </c>
      <c r="T12" s="85" t="s">
        <v>95</v>
      </c>
      <c r="U12" s="85">
        <f t="shared" si="0"/>
        <v>4</v>
      </c>
      <c r="V12" s="183">
        <f>+IF(AND(D12=2,F12=0),3,IF(D12=2,2,IF(D12=1,1,0)))+IF(AND(G12=2,I12=0),3,IF(G12=2,2,IF(G12=1,1,0)))+IF(AND(P12=2,R12=0),3,IF(P12=2,2,IF(P12=1,1,0)))+IF(AND(J12=2,L12=0),3,IF(J12=2,2,IF(J12=1,1,0)))+IF(AND(M12=2,O12=0),3,IF(M12=2,2,IF(M12=1,1,0)))</f>
        <v>6</v>
      </c>
      <c r="W12" s="185" t="str">
        <f t="shared" ref="W12" si="15">+AA12</f>
        <v>3.</v>
      </c>
      <c r="X12" s="105">
        <f>+IF(J12=2,1,0)+IF(G12=2,1,0)+IF(P12=2,1,0)+IF(M12=2,1,0)+IF(D12=2,1,0)</f>
        <v>2</v>
      </c>
      <c r="Y12" s="106">
        <f t="shared" ref="Y12" si="16">+V12*100000000+X12*1000000+IFERROR(S12/U12,50)*1000+S13/U13</f>
        <v>602001000.96571434</v>
      </c>
      <c r="Z12" s="50">
        <f>RANK(Y12,$Y$4:$Y$13)</f>
        <v>3</v>
      </c>
      <c r="AA12" s="50" t="str">
        <f>+CONCATENATE(RANK(Y12,$Y$4:$Y$13),".")</f>
        <v>3.</v>
      </c>
      <c r="AB12" s="107" t="str">
        <f t="shared" ref="AB12" si="17">+B12</f>
        <v>Kometa D</v>
      </c>
    </row>
    <row r="13" spans="1:29" ht="36.75" customHeight="1" thickBot="1" x14ac:dyDescent="0.3">
      <c r="A13" s="178"/>
      <c r="B13" s="181"/>
      <c r="C13" s="182"/>
      <c r="D13" s="91">
        <f>+R5</f>
        <v>50</v>
      </c>
      <c r="E13" s="92" t="s">
        <v>95</v>
      </c>
      <c r="F13" s="93">
        <f>+P5</f>
        <v>40</v>
      </c>
      <c r="G13" s="94">
        <f>+R7</f>
        <v>50</v>
      </c>
      <c r="H13" s="92" t="s">
        <v>95</v>
      </c>
      <c r="I13" s="93">
        <f>+P7</f>
        <v>35</v>
      </c>
      <c r="J13" s="94">
        <f>+R9</f>
        <v>35</v>
      </c>
      <c r="K13" s="92" t="s">
        <v>95</v>
      </c>
      <c r="L13" s="93">
        <f>+P9</f>
        <v>50</v>
      </c>
      <c r="M13" s="94">
        <f>+R11</f>
        <v>34</v>
      </c>
      <c r="N13" s="92" t="s">
        <v>95</v>
      </c>
      <c r="O13" s="93">
        <f>+P11</f>
        <v>50</v>
      </c>
      <c r="P13" s="95"/>
      <c r="Q13" s="96"/>
      <c r="R13" s="97"/>
      <c r="S13" s="98">
        <f t="shared" si="6"/>
        <v>169</v>
      </c>
      <c r="T13" s="99" t="s">
        <v>95</v>
      </c>
      <c r="U13" s="99">
        <f t="shared" si="0"/>
        <v>175</v>
      </c>
      <c r="V13" s="184"/>
      <c r="W13" s="186"/>
      <c r="X13" s="105"/>
    </row>
  </sheetData>
  <mergeCells count="29">
    <mergeCell ref="A10:A11"/>
    <mergeCell ref="B10:C11"/>
    <mergeCell ref="V10:V11"/>
    <mergeCell ref="W10:W11"/>
    <mergeCell ref="A12:A13"/>
    <mergeCell ref="B12:C13"/>
    <mergeCell ref="V12:V13"/>
    <mergeCell ref="W12:W13"/>
    <mergeCell ref="A6:A7"/>
    <mergeCell ref="B6:C7"/>
    <mergeCell ref="V6:V7"/>
    <mergeCell ref="W6:W7"/>
    <mergeCell ref="A8:A9"/>
    <mergeCell ref="B8:C9"/>
    <mergeCell ref="V8:V9"/>
    <mergeCell ref="W8:W9"/>
    <mergeCell ref="S2:U3"/>
    <mergeCell ref="V2:V3"/>
    <mergeCell ref="W2:W3"/>
    <mergeCell ref="A4:A5"/>
    <mergeCell ref="B4:C5"/>
    <mergeCell ref="V4:V5"/>
    <mergeCell ref="W4:W5"/>
    <mergeCell ref="A2:C3"/>
    <mergeCell ref="D2:F3"/>
    <mergeCell ref="G2:I3"/>
    <mergeCell ref="J2:L3"/>
    <mergeCell ref="M2:O3"/>
    <mergeCell ref="P2:R3"/>
  </mergeCells>
  <pageMargins left="0.7" right="0.7" top="0.78740157499999996" bottom="0.78740157499999996" header="0.3" footer="0.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BM40"/>
  <sheetViews>
    <sheetView workbookViewId="0">
      <selection activeCell="AY2" sqref="AY2:BD3"/>
    </sheetView>
  </sheetViews>
  <sheetFormatPr defaultColWidth="9.140625" defaultRowHeight="12.75" x14ac:dyDescent="0.2"/>
  <cols>
    <col min="1" max="1" width="1.7109375" style="1" customWidth="1"/>
    <col min="2" max="3" width="2.140625" style="1" customWidth="1"/>
    <col min="4" max="5" width="2.28515625" style="1" customWidth="1"/>
    <col min="6" max="7" width="1.5703125" style="1" customWidth="1"/>
    <col min="8" max="9" width="2.140625" style="1" customWidth="1"/>
    <col min="10" max="11" width="2.28515625" style="1" customWidth="1"/>
    <col min="12" max="13" width="1.5703125" style="1" customWidth="1"/>
    <col min="14" max="14" width="1.7109375" style="1" customWidth="1"/>
    <col min="15" max="16" width="2.140625" style="1" customWidth="1"/>
    <col min="17" max="18" width="2.28515625" style="1" customWidth="1"/>
    <col min="19" max="20" width="1.5703125" style="1" customWidth="1"/>
    <col min="21" max="22" width="2.140625" style="1" customWidth="1"/>
    <col min="23" max="24" width="2.28515625" style="1" customWidth="1"/>
    <col min="25" max="26" width="1.5703125" style="1" customWidth="1"/>
    <col min="27" max="27" width="2.140625" style="1" customWidth="1"/>
    <col min="28" max="28" width="2.42578125" style="1" customWidth="1"/>
    <col min="29" max="29" width="2.140625" style="1" customWidth="1"/>
    <col min="30" max="31" width="2.28515625" style="1" customWidth="1"/>
    <col min="32" max="33" width="1.5703125" style="1" customWidth="1"/>
    <col min="34" max="35" width="2.140625" style="1" customWidth="1"/>
    <col min="36" max="37" width="2.28515625" style="1" customWidth="1"/>
    <col min="38" max="39" width="1.5703125" style="1" customWidth="1"/>
    <col min="40" max="40" width="1.7109375" style="1" customWidth="1"/>
    <col min="41" max="42" width="2.140625" style="1" customWidth="1"/>
    <col min="43" max="44" width="2.28515625" style="1" customWidth="1"/>
    <col min="45" max="46" width="1.5703125" style="1" customWidth="1"/>
    <col min="47" max="48" width="2.140625" style="1" customWidth="1"/>
    <col min="49" max="50" width="2.28515625" style="1" customWidth="1"/>
    <col min="51" max="52" width="1.5703125" style="1" customWidth="1"/>
    <col min="53" max="53" width="1.7109375" style="1" customWidth="1"/>
    <col min="54" max="55" width="2.140625" style="1" customWidth="1"/>
    <col min="56" max="57" width="2.28515625" style="1" customWidth="1"/>
    <col min="58" max="59" width="1.5703125" style="1" customWidth="1"/>
    <col min="60" max="61" width="2.140625" style="1" customWidth="1"/>
    <col min="62" max="62" width="3.140625" style="1" customWidth="1"/>
    <col min="63" max="63" width="1.42578125" style="1" customWidth="1"/>
    <col min="64" max="65" width="1.5703125" style="1" customWidth="1"/>
    <col min="66" max="16384" width="9.140625" style="1"/>
  </cols>
  <sheetData>
    <row r="1" spans="1:65" ht="15.75" x14ac:dyDescent="0.25">
      <c r="A1" s="10"/>
      <c r="C1" s="10"/>
      <c r="D1" s="10"/>
      <c r="E1" s="10"/>
      <c r="F1" s="10"/>
      <c r="G1" s="10"/>
      <c r="H1" s="10"/>
      <c r="I1" s="10"/>
      <c r="J1" s="10"/>
      <c r="K1" s="30" t="s">
        <v>62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9"/>
      <c r="AL1" s="29"/>
      <c r="AM1" s="12" t="s">
        <v>61</v>
      </c>
      <c r="AN1" s="12"/>
      <c r="AO1" s="12"/>
      <c r="AP1" s="12"/>
      <c r="AQ1" s="12"/>
      <c r="AR1" s="12"/>
      <c r="AS1" s="12"/>
      <c r="AT1" s="12"/>
      <c r="AU1" s="12"/>
      <c r="AV1" s="12" t="s">
        <v>60</v>
      </c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234" t="s">
        <v>59</v>
      </c>
      <c r="BK1" s="235"/>
      <c r="BL1" s="235"/>
      <c r="BM1" s="236"/>
    </row>
    <row r="2" spans="1:65" ht="13.15" customHeight="1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28"/>
      <c r="AM2" s="10" t="s">
        <v>58</v>
      </c>
      <c r="AN2" s="10"/>
      <c r="AO2" s="10"/>
      <c r="AP2" s="10"/>
      <c r="AR2" s="248" t="str">
        <f>+zadání!O3</f>
        <v>U16</v>
      </c>
      <c r="AS2" s="248"/>
      <c r="AT2" s="248"/>
      <c r="AU2" s="248"/>
      <c r="AV2" s="248"/>
      <c r="AW2" s="248"/>
      <c r="AX2" s="26"/>
      <c r="AY2" s="249" t="str">
        <f>CONCATENATE(zadání!Q3,". kolo",_xlfn.UNICHAR(10),zadání!S3,". liga")</f>
        <v>1. kolo
2. liga</v>
      </c>
      <c r="AZ2" s="250"/>
      <c r="BA2" s="250"/>
      <c r="BB2" s="250"/>
      <c r="BC2" s="250"/>
      <c r="BD2" s="250"/>
      <c r="BE2" s="26"/>
      <c r="BF2" s="26"/>
      <c r="BG2" s="26"/>
      <c r="BH2" s="26"/>
      <c r="BI2" s="26"/>
      <c r="BJ2" s="237">
        <v>1</v>
      </c>
      <c r="BK2" s="238"/>
      <c r="BL2" s="238"/>
      <c r="BM2" s="239"/>
    </row>
    <row r="3" spans="1:65" ht="13.5" x14ac:dyDescent="0.25">
      <c r="A3" s="10"/>
      <c r="C3" s="10"/>
      <c r="D3" s="10"/>
      <c r="E3" s="10"/>
      <c r="F3" s="10"/>
      <c r="G3" s="10"/>
      <c r="H3" s="10"/>
      <c r="I3" s="10"/>
      <c r="J3" s="10"/>
      <c r="K3" s="10" t="s">
        <v>57</v>
      </c>
      <c r="L3" s="10"/>
      <c r="M3" s="10"/>
      <c r="N3" s="10"/>
      <c r="O3" s="3"/>
      <c r="P3" s="246" t="str">
        <f>+zadání!C3</f>
        <v>Kometa D</v>
      </c>
      <c r="Q3" s="246"/>
      <c r="R3" s="246"/>
      <c r="S3" s="246"/>
      <c r="T3" s="246"/>
      <c r="U3" s="246"/>
      <c r="V3" s="246"/>
      <c r="W3" s="246"/>
      <c r="X3" s="247" t="s">
        <v>56</v>
      </c>
      <c r="Y3" s="247"/>
      <c r="Z3" s="247"/>
      <c r="AA3" s="247"/>
      <c r="AB3" s="246" t="str">
        <f>+zadání!F3</f>
        <v>Radotín</v>
      </c>
      <c r="AC3" s="246"/>
      <c r="AD3" s="246"/>
      <c r="AE3" s="246"/>
      <c r="AF3" s="246"/>
      <c r="AG3" s="246"/>
      <c r="AH3" s="246"/>
      <c r="AI3" s="246"/>
      <c r="AJ3" s="246"/>
      <c r="AK3" s="10"/>
      <c r="AL3" s="27"/>
      <c r="AM3" s="10"/>
      <c r="AN3" s="10"/>
      <c r="AO3" s="10"/>
      <c r="AP3" s="10"/>
      <c r="AR3" s="248"/>
      <c r="AS3" s="248"/>
      <c r="AT3" s="248"/>
      <c r="AU3" s="248"/>
      <c r="AV3" s="248"/>
      <c r="AW3" s="248"/>
      <c r="AX3" s="26"/>
      <c r="AY3" s="250"/>
      <c r="AZ3" s="250"/>
      <c r="BA3" s="250"/>
      <c r="BB3" s="250"/>
      <c r="BC3" s="250"/>
      <c r="BD3" s="250"/>
      <c r="BE3" s="26"/>
      <c r="BF3" s="26"/>
      <c r="BG3" s="26"/>
      <c r="BH3" s="26"/>
      <c r="BI3" s="26"/>
      <c r="BJ3" s="240"/>
      <c r="BK3" s="241"/>
      <c r="BL3" s="241"/>
      <c r="BM3" s="242"/>
    </row>
    <row r="4" spans="1:65" ht="13.5" x14ac:dyDescent="0.25">
      <c r="B4" s="10"/>
      <c r="C4" s="10"/>
      <c r="D4" s="10"/>
      <c r="E4" s="10"/>
      <c r="F4" s="10"/>
      <c r="G4" s="10"/>
      <c r="H4" s="10"/>
      <c r="I4" s="10"/>
      <c r="J4" s="10"/>
      <c r="K4" s="25" t="s">
        <v>55</v>
      </c>
      <c r="L4" s="25"/>
      <c r="M4" s="25"/>
      <c r="N4" s="25"/>
      <c r="O4" s="25"/>
      <c r="P4" s="251">
        <f>+zadání!M3</f>
        <v>45200</v>
      </c>
      <c r="Q4" s="251"/>
      <c r="R4" s="251"/>
      <c r="S4" s="251"/>
      <c r="T4" s="25"/>
      <c r="U4" s="25"/>
      <c r="V4" s="25"/>
      <c r="W4" s="25"/>
      <c r="X4" s="25"/>
      <c r="Y4" s="25"/>
      <c r="Z4" s="25"/>
      <c r="AA4" s="25"/>
      <c r="AB4" s="25" t="s">
        <v>54</v>
      </c>
      <c r="AC4" s="232"/>
      <c r="AD4" s="233"/>
      <c r="AE4" s="233"/>
      <c r="AF4" s="25"/>
      <c r="AG4" s="25"/>
      <c r="AH4" s="25" t="s">
        <v>53</v>
      </c>
      <c r="AI4" s="25"/>
      <c r="AJ4" s="25"/>
      <c r="AK4" s="10"/>
      <c r="AL4" s="4"/>
      <c r="AM4" s="3" t="s">
        <v>52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43"/>
      <c r="BK4" s="244"/>
      <c r="BL4" s="244"/>
      <c r="BM4" s="245"/>
    </row>
    <row r="5" spans="1:65" s="23" customFormat="1" ht="10.5" customHeight="1" x14ac:dyDescent="0.25">
      <c r="B5" s="23" t="s">
        <v>27</v>
      </c>
      <c r="O5" s="23" t="s">
        <v>26</v>
      </c>
      <c r="AB5" s="23" t="s">
        <v>25</v>
      </c>
      <c r="AO5" s="23" t="s">
        <v>24</v>
      </c>
      <c r="BB5" s="23" t="s">
        <v>23</v>
      </c>
      <c r="BM5" s="24"/>
    </row>
    <row r="6" spans="1:65" ht="10.35" customHeight="1" x14ac:dyDescent="0.2">
      <c r="B6" s="229" t="s">
        <v>51</v>
      </c>
      <c r="C6" s="230"/>
      <c r="D6" s="230"/>
      <c r="E6" s="230"/>
      <c r="F6" s="230"/>
      <c r="G6" s="230"/>
      <c r="H6" s="230" t="s">
        <v>50</v>
      </c>
      <c r="I6" s="230"/>
      <c r="J6" s="230"/>
      <c r="K6" s="230"/>
      <c r="L6" s="230"/>
      <c r="M6" s="231"/>
      <c r="O6" s="229" t="s">
        <v>51</v>
      </c>
      <c r="P6" s="230"/>
      <c r="Q6" s="230"/>
      <c r="R6" s="230"/>
      <c r="S6" s="230"/>
      <c r="T6" s="230"/>
      <c r="U6" s="230" t="s">
        <v>50</v>
      </c>
      <c r="V6" s="230"/>
      <c r="W6" s="230"/>
      <c r="X6" s="230"/>
      <c r="Y6" s="230"/>
      <c r="Z6" s="231"/>
      <c r="AB6" s="229" t="s">
        <v>51</v>
      </c>
      <c r="AC6" s="230"/>
      <c r="AD6" s="230"/>
      <c r="AE6" s="230"/>
      <c r="AF6" s="230"/>
      <c r="AG6" s="230"/>
      <c r="AH6" s="230" t="s">
        <v>50</v>
      </c>
      <c r="AI6" s="230"/>
      <c r="AJ6" s="230"/>
      <c r="AK6" s="230"/>
      <c r="AL6" s="230"/>
      <c r="AM6" s="231"/>
      <c r="AO6" s="229" t="s">
        <v>51</v>
      </c>
      <c r="AP6" s="230"/>
      <c r="AQ6" s="230"/>
      <c r="AR6" s="230"/>
      <c r="AS6" s="230"/>
      <c r="AT6" s="230"/>
      <c r="AU6" s="230" t="s">
        <v>50</v>
      </c>
      <c r="AV6" s="230"/>
      <c r="AW6" s="230"/>
      <c r="AX6" s="230"/>
      <c r="AY6" s="230"/>
      <c r="AZ6" s="231"/>
      <c r="BB6" s="229" t="s">
        <v>51</v>
      </c>
      <c r="BC6" s="230"/>
      <c r="BD6" s="230"/>
      <c r="BE6" s="230"/>
      <c r="BF6" s="230"/>
      <c r="BG6" s="230"/>
      <c r="BH6" s="230" t="s">
        <v>50</v>
      </c>
      <c r="BI6" s="230"/>
      <c r="BJ6" s="230"/>
      <c r="BK6" s="230"/>
      <c r="BL6" s="230"/>
      <c r="BM6" s="231"/>
    </row>
    <row r="7" spans="1:65" ht="10.35" customHeight="1" x14ac:dyDescent="0.2">
      <c r="B7" s="229" t="s">
        <v>49</v>
      </c>
      <c r="C7" s="230"/>
      <c r="D7" s="230"/>
      <c r="E7" s="230"/>
      <c r="F7" s="230"/>
      <c r="G7" s="231"/>
      <c r="H7" s="229" t="s">
        <v>49</v>
      </c>
      <c r="I7" s="230"/>
      <c r="J7" s="230"/>
      <c r="K7" s="230"/>
      <c r="L7" s="230"/>
      <c r="M7" s="231"/>
      <c r="O7" s="229" t="s">
        <v>49</v>
      </c>
      <c r="P7" s="230"/>
      <c r="Q7" s="230"/>
      <c r="R7" s="230"/>
      <c r="S7" s="230"/>
      <c r="T7" s="231"/>
      <c r="U7" s="229" t="s">
        <v>49</v>
      </c>
      <c r="V7" s="230"/>
      <c r="W7" s="230"/>
      <c r="X7" s="230"/>
      <c r="Y7" s="230"/>
      <c r="Z7" s="231"/>
      <c r="AB7" s="229" t="s">
        <v>49</v>
      </c>
      <c r="AC7" s="230"/>
      <c r="AD7" s="230"/>
      <c r="AE7" s="230"/>
      <c r="AF7" s="230"/>
      <c r="AG7" s="231"/>
      <c r="AH7" s="229" t="s">
        <v>49</v>
      </c>
      <c r="AI7" s="230"/>
      <c r="AJ7" s="230"/>
      <c r="AK7" s="230"/>
      <c r="AL7" s="230"/>
      <c r="AM7" s="231"/>
      <c r="AO7" s="229" t="s">
        <v>49</v>
      </c>
      <c r="AP7" s="230"/>
      <c r="AQ7" s="230"/>
      <c r="AR7" s="230"/>
      <c r="AS7" s="230"/>
      <c r="AT7" s="231"/>
      <c r="AU7" s="229" t="s">
        <v>49</v>
      </c>
      <c r="AV7" s="230"/>
      <c r="AW7" s="230"/>
      <c r="AX7" s="230"/>
      <c r="AY7" s="230"/>
      <c r="AZ7" s="231"/>
      <c r="BB7" s="229" t="s">
        <v>49</v>
      </c>
      <c r="BC7" s="230"/>
      <c r="BD7" s="230"/>
      <c r="BE7" s="230"/>
      <c r="BF7" s="230"/>
      <c r="BG7" s="231"/>
      <c r="BH7" s="229" t="s">
        <v>49</v>
      </c>
      <c r="BI7" s="230"/>
      <c r="BJ7" s="230"/>
      <c r="BK7" s="230"/>
      <c r="BL7" s="230"/>
      <c r="BM7" s="231"/>
    </row>
    <row r="8" spans="1:65" ht="13.35" customHeight="1" x14ac:dyDescent="0.2">
      <c r="A8" s="252" t="s">
        <v>48</v>
      </c>
      <c r="B8" s="255">
        <v>1</v>
      </c>
      <c r="C8" s="13"/>
      <c r="D8" s="256"/>
      <c r="E8" s="257"/>
      <c r="F8" s="258" t="s">
        <v>47</v>
      </c>
      <c r="G8" s="258" t="s">
        <v>46</v>
      </c>
      <c r="H8" s="255">
        <v>1</v>
      </c>
      <c r="I8" s="13"/>
      <c r="J8" s="256"/>
      <c r="K8" s="257"/>
      <c r="L8" s="258" t="s">
        <v>47</v>
      </c>
      <c r="M8" s="258" t="s">
        <v>46</v>
      </c>
      <c r="O8" s="255">
        <v>1</v>
      </c>
      <c r="P8" s="13"/>
      <c r="Q8" s="256"/>
      <c r="R8" s="257"/>
      <c r="S8" s="258" t="s">
        <v>47</v>
      </c>
      <c r="T8" s="258" t="s">
        <v>46</v>
      </c>
      <c r="U8" s="255">
        <v>1</v>
      </c>
      <c r="V8" s="13"/>
      <c r="W8" s="256"/>
      <c r="X8" s="257"/>
      <c r="Y8" s="258" t="s">
        <v>47</v>
      </c>
      <c r="Z8" s="258" t="s">
        <v>46</v>
      </c>
      <c r="AB8" s="255">
        <v>1</v>
      </c>
      <c r="AC8" s="13"/>
      <c r="AD8" s="256"/>
      <c r="AE8" s="257"/>
      <c r="AF8" s="258" t="s">
        <v>47</v>
      </c>
      <c r="AG8" s="258" t="s">
        <v>46</v>
      </c>
      <c r="AH8" s="255">
        <v>1</v>
      </c>
      <c r="AI8" s="13"/>
      <c r="AJ8" s="256"/>
      <c r="AK8" s="257"/>
      <c r="AL8" s="258" t="s">
        <v>47</v>
      </c>
      <c r="AM8" s="258" t="s">
        <v>46</v>
      </c>
      <c r="AO8" s="255">
        <v>1</v>
      </c>
      <c r="AP8" s="13"/>
      <c r="AQ8" s="256"/>
      <c r="AR8" s="257"/>
      <c r="AS8" s="258" t="s">
        <v>47</v>
      </c>
      <c r="AT8" s="258" t="s">
        <v>46</v>
      </c>
      <c r="AU8" s="255">
        <v>1</v>
      </c>
      <c r="AV8" s="13"/>
      <c r="AW8" s="256"/>
      <c r="AX8" s="257"/>
      <c r="AY8" s="258" t="s">
        <v>47</v>
      </c>
      <c r="AZ8" s="258" t="s">
        <v>46</v>
      </c>
      <c r="BB8" s="255">
        <v>1</v>
      </c>
      <c r="BC8" s="13"/>
      <c r="BD8" s="256"/>
      <c r="BE8" s="257"/>
      <c r="BF8" s="258" t="s">
        <v>47</v>
      </c>
      <c r="BG8" s="258" t="s">
        <v>46</v>
      </c>
      <c r="BH8" s="255">
        <v>1</v>
      </c>
      <c r="BI8" s="13"/>
      <c r="BJ8" s="256"/>
      <c r="BK8" s="257"/>
      <c r="BL8" s="258" t="s">
        <v>47</v>
      </c>
      <c r="BM8" s="258" t="s">
        <v>46</v>
      </c>
    </row>
    <row r="9" spans="1:65" ht="13.35" customHeight="1" x14ac:dyDescent="0.2">
      <c r="A9" s="253"/>
      <c r="B9" s="255"/>
      <c r="C9" s="13"/>
      <c r="D9" s="256"/>
      <c r="E9" s="257"/>
      <c r="F9" s="258"/>
      <c r="G9" s="258"/>
      <c r="H9" s="255"/>
      <c r="I9" s="13"/>
      <c r="J9" s="256"/>
      <c r="K9" s="257"/>
      <c r="L9" s="258"/>
      <c r="M9" s="258"/>
      <c r="O9" s="255"/>
      <c r="P9" s="13"/>
      <c r="Q9" s="256"/>
      <c r="R9" s="257"/>
      <c r="S9" s="258"/>
      <c r="T9" s="258"/>
      <c r="U9" s="255"/>
      <c r="V9" s="13"/>
      <c r="W9" s="256"/>
      <c r="X9" s="257"/>
      <c r="Y9" s="258"/>
      <c r="Z9" s="258"/>
      <c r="AB9" s="255"/>
      <c r="AC9" s="13"/>
      <c r="AD9" s="256"/>
      <c r="AE9" s="257"/>
      <c r="AF9" s="258"/>
      <c r="AG9" s="258"/>
      <c r="AH9" s="255"/>
      <c r="AI9" s="13"/>
      <c r="AJ9" s="256"/>
      <c r="AK9" s="257"/>
      <c r="AL9" s="258"/>
      <c r="AM9" s="258"/>
      <c r="AO9" s="255"/>
      <c r="AP9" s="13"/>
      <c r="AQ9" s="256"/>
      <c r="AR9" s="257"/>
      <c r="AS9" s="258"/>
      <c r="AT9" s="258"/>
      <c r="AU9" s="255"/>
      <c r="AV9" s="13"/>
      <c r="AW9" s="256"/>
      <c r="AX9" s="257"/>
      <c r="AY9" s="258"/>
      <c r="AZ9" s="258"/>
      <c r="BB9" s="255"/>
      <c r="BC9" s="13"/>
      <c r="BD9" s="256"/>
      <c r="BE9" s="257"/>
      <c r="BF9" s="258"/>
      <c r="BG9" s="258"/>
      <c r="BH9" s="255"/>
      <c r="BI9" s="13"/>
      <c r="BJ9" s="256"/>
      <c r="BK9" s="257"/>
      <c r="BL9" s="258"/>
      <c r="BM9" s="258"/>
    </row>
    <row r="10" spans="1:65" ht="13.35" customHeight="1" x14ac:dyDescent="0.2">
      <c r="A10" s="253"/>
      <c r="B10" s="255">
        <v>2</v>
      </c>
      <c r="C10" s="13"/>
      <c r="D10" s="256"/>
      <c r="E10" s="257"/>
      <c r="F10" s="258"/>
      <c r="G10" s="258"/>
      <c r="H10" s="255">
        <v>2</v>
      </c>
      <c r="I10" s="13"/>
      <c r="J10" s="256"/>
      <c r="K10" s="257"/>
      <c r="L10" s="258"/>
      <c r="M10" s="258"/>
      <c r="O10" s="255">
        <v>2</v>
      </c>
      <c r="P10" s="13"/>
      <c r="Q10" s="256"/>
      <c r="R10" s="257"/>
      <c r="S10" s="258"/>
      <c r="T10" s="258"/>
      <c r="U10" s="255">
        <v>2</v>
      </c>
      <c r="V10" s="13"/>
      <c r="W10" s="256"/>
      <c r="X10" s="257"/>
      <c r="Y10" s="258"/>
      <c r="Z10" s="258"/>
      <c r="AB10" s="255">
        <v>2</v>
      </c>
      <c r="AC10" s="13"/>
      <c r="AD10" s="256"/>
      <c r="AE10" s="257"/>
      <c r="AF10" s="258"/>
      <c r="AG10" s="258"/>
      <c r="AH10" s="255">
        <v>2</v>
      </c>
      <c r="AI10" s="13"/>
      <c r="AJ10" s="256"/>
      <c r="AK10" s="257"/>
      <c r="AL10" s="258"/>
      <c r="AM10" s="258"/>
      <c r="AO10" s="255">
        <v>2</v>
      </c>
      <c r="AP10" s="13"/>
      <c r="AQ10" s="256"/>
      <c r="AR10" s="257"/>
      <c r="AS10" s="258"/>
      <c r="AT10" s="258"/>
      <c r="AU10" s="255">
        <v>2</v>
      </c>
      <c r="AV10" s="13"/>
      <c r="AW10" s="256"/>
      <c r="AX10" s="257"/>
      <c r="AY10" s="258"/>
      <c r="AZ10" s="258"/>
      <c r="BB10" s="255">
        <v>2</v>
      </c>
      <c r="BC10" s="13"/>
      <c r="BD10" s="256"/>
      <c r="BE10" s="257"/>
      <c r="BF10" s="258"/>
      <c r="BG10" s="258"/>
      <c r="BH10" s="255">
        <v>2</v>
      </c>
      <c r="BI10" s="13"/>
      <c r="BJ10" s="256"/>
      <c r="BK10" s="257"/>
      <c r="BL10" s="258"/>
      <c r="BM10" s="258"/>
    </row>
    <row r="11" spans="1:65" ht="13.35" customHeight="1" x14ac:dyDescent="0.2">
      <c r="A11" s="253"/>
      <c r="B11" s="255"/>
      <c r="C11" s="13"/>
      <c r="D11" s="256"/>
      <c r="E11" s="257"/>
      <c r="F11" s="258"/>
      <c r="G11" s="258"/>
      <c r="H11" s="255"/>
      <c r="I11" s="13"/>
      <c r="J11" s="256"/>
      <c r="K11" s="257"/>
      <c r="L11" s="258"/>
      <c r="M11" s="258"/>
      <c r="O11" s="255"/>
      <c r="P11" s="13"/>
      <c r="Q11" s="256"/>
      <c r="R11" s="257"/>
      <c r="S11" s="258"/>
      <c r="T11" s="258"/>
      <c r="U11" s="255"/>
      <c r="V11" s="13"/>
      <c r="W11" s="256"/>
      <c r="X11" s="257"/>
      <c r="Y11" s="258"/>
      <c r="Z11" s="258"/>
      <c r="AB11" s="255"/>
      <c r="AC11" s="13"/>
      <c r="AD11" s="256"/>
      <c r="AE11" s="257"/>
      <c r="AF11" s="258"/>
      <c r="AG11" s="258"/>
      <c r="AH11" s="255"/>
      <c r="AI11" s="13"/>
      <c r="AJ11" s="256"/>
      <c r="AK11" s="257"/>
      <c r="AL11" s="258"/>
      <c r="AM11" s="258"/>
      <c r="AO11" s="255"/>
      <c r="AP11" s="13"/>
      <c r="AQ11" s="256"/>
      <c r="AR11" s="257"/>
      <c r="AS11" s="258"/>
      <c r="AT11" s="258"/>
      <c r="AU11" s="255"/>
      <c r="AV11" s="13"/>
      <c r="AW11" s="256"/>
      <c r="AX11" s="257"/>
      <c r="AY11" s="258"/>
      <c r="AZ11" s="258"/>
      <c r="BB11" s="255"/>
      <c r="BC11" s="13"/>
      <c r="BD11" s="256"/>
      <c r="BE11" s="257"/>
      <c r="BF11" s="258"/>
      <c r="BG11" s="258"/>
      <c r="BH11" s="255"/>
      <c r="BI11" s="13"/>
      <c r="BJ11" s="256"/>
      <c r="BK11" s="257"/>
      <c r="BL11" s="258"/>
      <c r="BM11" s="258"/>
    </row>
    <row r="12" spans="1:65" ht="13.35" customHeight="1" x14ac:dyDescent="0.2">
      <c r="A12" s="253"/>
      <c r="B12" s="255">
        <v>3</v>
      </c>
      <c r="C12" s="13"/>
      <c r="D12" s="256"/>
      <c r="E12" s="257"/>
      <c r="F12" s="258"/>
      <c r="G12" s="258"/>
      <c r="H12" s="255">
        <v>3</v>
      </c>
      <c r="I12" s="13"/>
      <c r="J12" s="256"/>
      <c r="K12" s="257"/>
      <c r="L12" s="258"/>
      <c r="M12" s="258"/>
      <c r="O12" s="255">
        <v>3</v>
      </c>
      <c r="P12" s="13"/>
      <c r="Q12" s="256"/>
      <c r="R12" s="257"/>
      <c r="S12" s="258"/>
      <c r="T12" s="258"/>
      <c r="U12" s="255">
        <v>3</v>
      </c>
      <c r="V12" s="13"/>
      <c r="W12" s="256"/>
      <c r="X12" s="257"/>
      <c r="Y12" s="258"/>
      <c r="Z12" s="258"/>
      <c r="AB12" s="255">
        <v>3</v>
      </c>
      <c r="AC12" s="13"/>
      <c r="AD12" s="256"/>
      <c r="AE12" s="257"/>
      <c r="AF12" s="258"/>
      <c r="AG12" s="258"/>
      <c r="AH12" s="255">
        <v>3</v>
      </c>
      <c r="AI12" s="13"/>
      <c r="AJ12" s="256"/>
      <c r="AK12" s="257"/>
      <c r="AL12" s="258"/>
      <c r="AM12" s="258"/>
      <c r="AO12" s="255">
        <v>3</v>
      </c>
      <c r="AP12" s="13"/>
      <c r="AQ12" s="256"/>
      <c r="AR12" s="257"/>
      <c r="AS12" s="258"/>
      <c r="AT12" s="258"/>
      <c r="AU12" s="255">
        <v>3</v>
      </c>
      <c r="AV12" s="13"/>
      <c r="AW12" s="256"/>
      <c r="AX12" s="257"/>
      <c r="AY12" s="258"/>
      <c r="AZ12" s="258"/>
      <c r="BB12" s="255">
        <v>3</v>
      </c>
      <c r="BC12" s="13"/>
      <c r="BD12" s="256"/>
      <c r="BE12" s="257"/>
      <c r="BF12" s="258"/>
      <c r="BG12" s="258"/>
      <c r="BH12" s="255">
        <v>3</v>
      </c>
      <c r="BI12" s="13"/>
      <c r="BJ12" s="256"/>
      <c r="BK12" s="257"/>
      <c r="BL12" s="258"/>
      <c r="BM12" s="258"/>
    </row>
    <row r="13" spans="1:65" ht="13.35" customHeight="1" x14ac:dyDescent="0.2">
      <c r="A13" s="253"/>
      <c r="B13" s="255"/>
      <c r="C13" s="13"/>
      <c r="D13" s="256"/>
      <c r="E13" s="257"/>
      <c r="F13" s="258"/>
      <c r="G13" s="258"/>
      <c r="H13" s="255"/>
      <c r="I13" s="13"/>
      <c r="J13" s="256"/>
      <c r="K13" s="257"/>
      <c r="L13" s="258"/>
      <c r="M13" s="258"/>
      <c r="O13" s="255"/>
      <c r="P13" s="13"/>
      <c r="Q13" s="256"/>
      <c r="R13" s="257"/>
      <c r="S13" s="258"/>
      <c r="T13" s="258"/>
      <c r="U13" s="255"/>
      <c r="V13" s="13"/>
      <c r="W13" s="256"/>
      <c r="X13" s="257"/>
      <c r="Y13" s="258"/>
      <c r="Z13" s="258"/>
      <c r="AB13" s="255"/>
      <c r="AC13" s="13"/>
      <c r="AD13" s="256"/>
      <c r="AE13" s="257"/>
      <c r="AF13" s="258"/>
      <c r="AG13" s="258"/>
      <c r="AH13" s="255"/>
      <c r="AI13" s="13"/>
      <c r="AJ13" s="256"/>
      <c r="AK13" s="257"/>
      <c r="AL13" s="258"/>
      <c r="AM13" s="258"/>
      <c r="AO13" s="255"/>
      <c r="AP13" s="13"/>
      <c r="AQ13" s="256"/>
      <c r="AR13" s="257"/>
      <c r="AS13" s="258"/>
      <c r="AT13" s="258"/>
      <c r="AU13" s="255"/>
      <c r="AV13" s="13"/>
      <c r="AW13" s="256"/>
      <c r="AX13" s="257"/>
      <c r="AY13" s="258"/>
      <c r="AZ13" s="258"/>
      <c r="BB13" s="255"/>
      <c r="BC13" s="13"/>
      <c r="BD13" s="256"/>
      <c r="BE13" s="257"/>
      <c r="BF13" s="258"/>
      <c r="BG13" s="258"/>
      <c r="BH13" s="255"/>
      <c r="BI13" s="13"/>
      <c r="BJ13" s="256"/>
      <c r="BK13" s="257"/>
      <c r="BL13" s="258"/>
      <c r="BM13" s="258"/>
    </row>
    <row r="14" spans="1:65" ht="13.35" customHeight="1" x14ac:dyDescent="0.2">
      <c r="A14" s="253"/>
      <c r="B14" s="255">
        <v>4</v>
      </c>
      <c r="C14" s="13"/>
      <c r="D14" s="256"/>
      <c r="E14" s="257"/>
      <c r="F14" s="258"/>
      <c r="G14" s="258"/>
      <c r="H14" s="255">
        <v>4</v>
      </c>
      <c r="I14" s="13"/>
      <c r="J14" s="256"/>
      <c r="K14" s="257"/>
      <c r="L14" s="258"/>
      <c r="M14" s="258"/>
      <c r="O14" s="255">
        <v>4</v>
      </c>
      <c r="P14" s="13"/>
      <c r="Q14" s="256"/>
      <c r="R14" s="257"/>
      <c r="S14" s="258"/>
      <c r="T14" s="258"/>
      <c r="U14" s="255">
        <v>4</v>
      </c>
      <c r="V14" s="13"/>
      <c r="W14" s="256"/>
      <c r="X14" s="257"/>
      <c r="Y14" s="258"/>
      <c r="Z14" s="258"/>
      <c r="AB14" s="255">
        <v>4</v>
      </c>
      <c r="AC14" s="13"/>
      <c r="AD14" s="256"/>
      <c r="AE14" s="257"/>
      <c r="AF14" s="258"/>
      <c r="AG14" s="258"/>
      <c r="AH14" s="255">
        <v>4</v>
      </c>
      <c r="AI14" s="13"/>
      <c r="AJ14" s="256"/>
      <c r="AK14" s="257"/>
      <c r="AL14" s="258"/>
      <c r="AM14" s="258"/>
      <c r="AO14" s="255">
        <v>4</v>
      </c>
      <c r="AP14" s="13"/>
      <c r="AQ14" s="256"/>
      <c r="AR14" s="257"/>
      <c r="AS14" s="258"/>
      <c r="AT14" s="258"/>
      <c r="AU14" s="255">
        <v>4</v>
      </c>
      <c r="AV14" s="13"/>
      <c r="AW14" s="256"/>
      <c r="AX14" s="257"/>
      <c r="AY14" s="258"/>
      <c r="AZ14" s="258"/>
      <c r="BB14" s="255">
        <v>4</v>
      </c>
      <c r="BC14" s="13"/>
      <c r="BD14" s="256"/>
      <c r="BE14" s="257"/>
      <c r="BF14" s="258"/>
      <c r="BG14" s="258"/>
      <c r="BH14" s="255">
        <v>4</v>
      </c>
      <c r="BI14" s="13"/>
      <c r="BJ14" s="256"/>
      <c r="BK14" s="257"/>
      <c r="BL14" s="258"/>
      <c r="BM14" s="258"/>
    </row>
    <row r="15" spans="1:65" ht="13.35" customHeight="1" x14ac:dyDescent="0.2">
      <c r="A15" s="253"/>
      <c r="B15" s="255"/>
      <c r="C15" s="13"/>
      <c r="D15" s="256"/>
      <c r="E15" s="257"/>
      <c r="F15" s="258"/>
      <c r="G15" s="258"/>
      <c r="H15" s="255"/>
      <c r="I15" s="13"/>
      <c r="J15" s="256"/>
      <c r="K15" s="257"/>
      <c r="L15" s="258"/>
      <c r="M15" s="258"/>
      <c r="O15" s="255"/>
      <c r="P15" s="13"/>
      <c r="Q15" s="256"/>
      <c r="R15" s="257"/>
      <c r="S15" s="258"/>
      <c r="T15" s="258"/>
      <c r="U15" s="255"/>
      <c r="V15" s="13"/>
      <c r="W15" s="256"/>
      <c r="X15" s="257"/>
      <c r="Y15" s="258"/>
      <c r="Z15" s="258"/>
      <c r="AB15" s="255"/>
      <c r="AC15" s="13"/>
      <c r="AD15" s="256"/>
      <c r="AE15" s="257"/>
      <c r="AF15" s="258"/>
      <c r="AG15" s="258"/>
      <c r="AH15" s="255"/>
      <c r="AI15" s="13"/>
      <c r="AJ15" s="256"/>
      <c r="AK15" s="257"/>
      <c r="AL15" s="258"/>
      <c r="AM15" s="258"/>
      <c r="AO15" s="255"/>
      <c r="AP15" s="13"/>
      <c r="AQ15" s="256"/>
      <c r="AR15" s="257"/>
      <c r="AS15" s="258"/>
      <c r="AT15" s="258"/>
      <c r="AU15" s="255"/>
      <c r="AV15" s="13"/>
      <c r="AW15" s="256"/>
      <c r="AX15" s="257"/>
      <c r="AY15" s="258"/>
      <c r="AZ15" s="258"/>
      <c r="BB15" s="255"/>
      <c r="BC15" s="13"/>
      <c r="BD15" s="256"/>
      <c r="BE15" s="257"/>
      <c r="BF15" s="258"/>
      <c r="BG15" s="258"/>
      <c r="BH15" s="255"/>
      <c r="BI15" s="13"/>
      <c r="BJ15" s="256"/>
      <c r="BK15" s="257"/>
      <c r="BL15" s="258"/>
      <c r="BM15" s="258"/>
    </row>
    <row r="16" spans="1:65" ht="13.35" customHeight="1" x14ac:dyDescent="0.2">
      <c r="A16" s="253"/>
      <c r="B16" s="255">
        <v>5</v>
      </c>
      <c r="C16" s="13"/>
      <c r="D16" s="256"/>
      <c r="E16" s="257"/>
      <c r="F16" s="258"/>
      <c r="G16" s="258"/>
      <c r="H16" s="255">
        <v>5</v>
      </c>
      <c r="I16" s="13"/>
      <c r="J16" s="256"/>
      <c r="K16" s="257"/>
      <c r="L16" s="258"/>
      <c r="M16" s="258"/>
      <c r="O16" s="255">
        <v>5</v>
      </c>
      <c r="P16" s="13"/>
      <c r="Q16" s="256"/>
      <c r="R16" s="257"/>
      <c r="S16" s="258"/>
      <c r="T16" s="258"/>
      <c r="U16" s="255">
        <v>5</v>
      </c>
      <c r="V16" s="13"/>
      <c r="W16" s="256"/>
      <c r="X16" s="257"/>
      <c r="Y16" s="258"/>
      <c r="Z16" s="258"/>
      <c r="AB16" s="255">
        <v>5</v>
      </c>
      <c r="AC16" s="13"/>
      <c r="AD16" s="256"/>
      <c r="AE16" s="257"/>
      <c r="AF16" s="258"/>
      <c r="AG16" s="258"/>
      <c r="AH16" s="255">
        <v>5</v>
      </c>
      <c r="AI16" s="13"/>
      <c r="AJ16" s="256"/>
      <c r="AK16" s="257"/>
      <c r="AL16" s="258"/>
      <c r="AM16" s="258"/>
      <c r="AO16" s="255">
        <v>5</v>
      </c>
      <c r="AP16" s="13"/>
      <c r="AQ16" s="256"/>
      <c r="AR16" s="257"/>
      <c r="AS16" s="258"/>
      <c r="AT16" s="258"/>
      <c r="AU16" s="255">
        <v>5</v>
      </c>
      <c r="AV16" s="13"/>
      <c r="AW16" s="256"/>
      <c r="AX16" s="257"/>
      <c r="AY16" s="258"/>
      <c r="AZ16" s="258"/>
      <c r="BB16" s="255">
        <v>5</v>
      </c>
      <c r="BC16" s="13"/>
      <c r="BD16" s="256"/>
      <c r="BE16" s="257"/>
      <c r="BF16" s="258"/>
      <c r="BG16" s="258"/>
      <c r="BH16" s="255">
        <v>5</v>
      </c>
      <c r="BI16" s="13"/>
      <c r="BJ16" s="256"/>
      <c r="BK16" s="257"/>
      <c r="BL16" s="258"/>
      <c r="BM16" s="258"/>
    </row>
    <row r="17" spans="1:65" ht="13.35" customHeight="1" x14ac:dyDescent="0.2">
      <c r="A17" s="253"/>
      <c r="B17" s="255"/>
      <c r="C17" s="13"/>
      <c r="D17" s="256"/>
      <c r="E17" s="257"/>
      <c r="F17" s="258"/>
      <c r="G17" s="258"/>
      <c r="H17" s="255"/>
      <c r="I17" s="13"/>
      <c r="J17" s="256"/>
      <c r="K17" s="257"/>
      <c r="L17" s="258"/>
      <c r="M17" s="258"/>
      <c r="O17" s="255"/>
      <c r="P17" s="13"/>
      <c r="Q17" s="256"/>
      <c r="R17" s="257"/>
      <c r="S17" s="258"/>
      <c r="T17" s="258"/>
      <c r="U17" s="255"/>
      <c r="V17" s="13"/>
      <c r="W17" s="256"/>
      <c r="X17" s="257"/>
      <c r="Y17" s="258"/>
      <c r="Z17" s="258"/>
      <c r="AB17" s="255"/>
      <c r="AC17" s="13"/>
      <c r="AD17" s="256"/>
      <c r="AE17" s="257"/>
      <c r="AF17" s="258"/>
      <c r="AG17" s="258"/>
      <c r="AH17" s="255"/>
      <c r="AI17" s="13"/>
      <c r="AJ17" s="256"/>
      <c r="AK17" s="257"/>
      <c r="AL17" s="258"/>
      <c r="AM17" s="258"/>
      <c r="AO17" s="255"/>
      <c r="AP17" s="13"/>
      <c r="AQ17" s="256"/>
      <c r="AR17" s="257"/>
      <c r="AS17" s="258"/>
      <c r="AT17" s="258"/>
      <c r="AU17" s="255"/>
      <c r="AV17" s="13"/>
      <c r="AW17" s="256"/>
      <c r="AX17" s="257"/>
      <c r="AY17" s="258"/>
      <c r="AZ17" s="258"/>
      <c r="BB17" s="255"/>
      <c r="BC17" s="13"/>
      <c r="BD17" s="256"/>
      <c r="BE17" s="257"/>
      <c r="BF17" s="258"/>
      <c r="BG17" s="258"/>
      <c r="BH17" s="255"/>
      <c r="BI17" s="13"/>
      <c r="BJ17" s="256"/>
      <c r="BK17" s="257"/>
      <c r="BL17" s="258"/>
      <c r="BM17" s="258"/>
    </row>
    <row r="18" spans="1:65" ht="13.35" customHeight="1" x14ac:dyDescent="0.2">
      <c r="A18" s="253"/>
      <c r="B18" s="255">
        <v>6</v>
      </c>
      <c r="C18" s="13"/>
      <c r="D18" s="256"/>
      <c r="E18" s="257"/>
      <c r="F18" s="258"/>
      <c r="G18" s="258"/>
      <c r="H18" s="255">
        <v>6</v>
      </c>
      <c r="I18" s="13"/>
      <c r="J18" s="256"/>
      <c r="K18" s="257"/>
      <c r="L18" s="258"/>
      <c r="M18" s="258"/>
      <c r="O18" s="255">
        <v>6</v>
      </c>
      <c r="P18" s="13"/>
      <c r="Q18" s="256"/>
      <c r="R18" s="257"/>
      <c r="S18" s="258"/>
      <c r="T18" s="258"/>
      <c r="U18" s="255">
        <v>6</v>
      </c>
      <c r="V18" s="13"/>
      <c r="W18" s="256"/>
      <c r="X18" s="257"/>
      <c r="Y18" s="258"/>
      <c r="Z18" s="258"/>
      <c r="AB18" s="255">
        <v>6</v>
      </c>
      <c r="AC18" s="13"/>
      <c r="AD18" s="256"/>
      <c r="AE18" s="257"/>
      <c r="AF18" s="258"/>
      <c r="AG18" s="258"/>
      <c r="AH18" s="255">
        <v>6</v>
      </c>
      <c r="AI18" s="13"/>
      <c r="AJ18" s="256"/>
      <c r="AK18" s="257"/>
      <c r="AL18" s="258"/>
      <c r="AM18" s="258"/>
      <c r="AO18" s="255">
        <v>6</v>
      </c>
      <c r="AP18" s="13"/>
      <c r="AQ18" s="256"/>
      <c r="AR18" s="257"/>
      <c r="AS18" s="258"/>
      <c r="AT18" s="258"/>
      <c r="AU18" s="255">
        <v>6</v>
      </c>
      <c r="AV18" s="13"/>
      <c r="AW18" s="256"/>
      <c r="AX18" s="257"/>
      <c r="AY18" s="258"/>
      <c r="AZ18" s="258"/>
      <c r="BB18" s="255">
        <v>6</v>
      </c>
      <c r="BC18" s="13"/>
      <c r="BD18" s="256"/>
      <c r="BE18" s="257"/>
      <c r="BF18" s="258"/>
      <c r="BG18" s="258"/>
      <c r="BH18" s="255">
        <v>6</v>
      </c>
      <c r="BI18" s="13"/>
      <c r="BJ18" s="256"/>
      <c r="BK18" s="257"/>
      <c r="BL18" s="258"/>
      <c r="BM18" s="258"/>
    </row>
    <row r="19" spans="1:65" ht="13.35" customHeight="1" x14ac:dyDescent="0.2">
      <c r="A19" s="254"/>
      <c r="B19" s="255"/>
      <c r="C19" s="13"/>
      <c r="D19" s="256"/>
      <c r="E19" s="257"/>
      <c r="F19" s="258"/>
      <c r="G19" s="258"/>
      <c r="H19" s="255"/>
      <c r="I19" s="13"/>
      <c r="J19" s="256"/>
      <c r="K19" s="257"/>
      <c r="L19" s="258"/>
      <c r="M19" s="258"/>
      <c r="O19" s="255"/>
      <c r="P19" s="13"/>
      <c r="Q19" s="256"/>
      <c r="R19" s="257"/>
      <c r="S19" s="258"/>
      <c r="T19" s="258"/>
      <c r="U19" s="255"/>
      <c r="V19" s="13"/>
      <c r="W19" s="256"/>
      <c r="X19" s="257"/>
      <c r="Y19" s="258"/>
      <c r="Z19" s="258"/>
      <c r="AB19" s="255"/>
      <c r="AC19" s="13"/>
      <c r="AD19" s="256"/>
      <c r="AE19" s="257"/>
      <c r="AF19" s="258"/>
      <c r="AG19" s="258"/>
      <c r="AH19" s="255"/>
      <c r="AI19" s="13"/>
      <c r="AJ19" s="256"/>
      <c r="AK19" s="257"/>
      <c r="AL19" s="258"/>
      <c r="AM19" s="258"/>
      <c r="AO19" s="255"/>
      <c r="AP19" s="13"/>
      <c r="AQ19" s="256"/>
      <c r="AR19" s="257"/>
      <c r="AS19" s="258"/>
      <c r="AT19" s="258"/>
      <c r="AU19" s="255"/>
      <c r="AV19" s="13"/>
      <c r="AW19" s="256"/>
      <c r="AX19" s="257"/>
      <c r="AY19" s="258"/>
      <c r="AZ19" s="258"/>
      <c r="BB19" s="255"/>
      <c r="BC19" s="13"/>
      <c r="BD19" s="256"/>
      <c r="BE19" s="257"/>
      <c r="BF19" s="258"/>
      <c r="BG19" s="258"/>
      <c r="BH19" s="255"/>
      <c r="BI19" s="13"/>
      <c r="BJ19" s="256"/>
      <c r="BK19" s="257"/>
      <c r="BL19" s="258"/>
      <c r="BM19" s="258"/>
    </row>
    <row r="20" spans="1:65" ht="17.25" customHeight="1" x14ac:dyDescent="0.2">
      <c r="A20" s="22"/>
      <c r="B20" s="265" t="s">
        <v>45</v>
      </c>
      <c r="C20" s="266"/>
      <c r="D20" s="265" t="s">
        <v>44</v>
      </c>
      <c r="E20" s="266"/>
      <c r="F20" s="261"/>
      <c r="G20" s="262"/>
      <c r="H20" s="265" t="s">
        <v>45</v>
      </c>
      <c r="I20" s="266"/>
      <c r="J20" s="265" t="s">
        <v>44</v>
      </c>
      <c r="K20" s="266"/>
      <c r="L20" s="261"/>
      <c r="M20" s="262"/>
      <c r="O20" s="265" t="s">
        <v>45</v>
      </c>
      <c r="P20" s="266"/>
      <c r="Q20" s="265" t="s">
        <v>44</v>
      </c>
      <c r="R20" s="266"/>
      <c r="S20" s="261"/>
      <c r="T20" s="262"/>
      <c r="U20" s="259" t="s">
        <v>45</v>
      </c>
      <c r="V20" s="260"/>
      <c r="W20" s="259" t="s">
        <v>44</v>
      </c>
      <c r="X20" s="260"/>
      <c r="Y20" s="261"/>
      <c r="Z20" s="262"/>
      <c r="AB20" s="259" t="s">
        <v>45</v>
      </c>
      <c r="AC20" s="260"/>
      <c r="AD20" s="259" t="s">
        <v>44</v>
      </c>
      <c r="AE20" s="260"/>
      <c r="AF20" s="261"/>
      <c r="AG20" s="262"/>
      <c r="AH20" s="259" t="s">
        <v>45</v>
      </c>
      <c r="AI20" s="260"/>
      <c r="AJ20" s="259" t="s">
        <v>44</v>
      </c>
      <c r="AK20" s="260"/>
      <c r="AL20" s="261"/>
      <c r="AM20" s="262"/>
      <c r="AO20" s="259" t="s">
        <v>45</v>
      </c>
      <c r="AP20" s="260"/>
      <c r="AQ20" s="259" t="s">
        <v>44</v>
      </c>
      <c r="AR20" s="260"/>
      <c r="AS20" s="261"/>
      <c r="AT20" s="262"/>
      <c r="AU20" s="259" t="s">
        <v>45</v>
      </c>
      <c r="AV20" s="260"/>
      <c r="AW20" s="259" t="s">
        <v>44</v>
      </c>
      <c r="AX20" s="260"/>
      <c r="AY20" s="261"/>
      <c r="AZ20" s="262"/>
      <c r="BB20" s="259" t="s">
        <v>45</v>
      </c>
      <c r="BC20" s="260"/>
      <c r="BD20" s="263" t="s">
        <v>44</v>
      </c>
      <c r="BE20" s="264"/>
      <c r="BF20" s="267"/>
      <c r="BG20" s="268"/>
      <c r="BH20" s="259" t="s">
        <v>45</v>
      </c>
      <c r="BI20" s="260"/>
      <c r="BJ20" s="263" t="s">
        <v>44</v>
      </c>
      <c r="BK20" s="264"/>
      <c r="BL20" s="267"/>
      <c r="BM20" s="268"/>
    </row>
    <row r="21" spans="1:65" ht="6" customHeight="1" x14ac:dyDescent="0.2">
      <c r="B21" s="21"/>
      <c r="D21" s="20"/>
      <c r="E21" s="20"/>
      <c r="F21" s="19"/>
      <c r="G21" s="19"/>
      <c r="H21" s="21"/>
      <c r="J21" s="20"/>
      <c r="K21" s="20"/>
      <c r="L21" s="19"/>
      <c r="M21" s="19"/>
      <c r="O21" s="21"/>
      <c r="Q21" s="20"/>
      <c r="R21" s="20"/>
      <c r="S21" s="19"/>
      <c r="T21" s="19"/>
      <c r="U21" s="21"/>
      <c r="W21" s="20"/>
      <c r="X21" s="20"/>
      <c r="Y21" s="19"/>
      <c r="Z21" s="19"/>
      <c r="AB21" s="21"/>
      <c r="AD21" s="20"/>
      <c r="AE21" s="20"/>
      <c r="AF21" s="19"/>
      <c r="AG21" s="19"/>
      <c r="AH21" s="21"/>
      <c r="AJ21" s="20"/>
      <c r="AK21" s="20"/>
      <c r="AL21" s="19"/>
      <c r="AM21" s="19"/>
      <c r="AO21" s="21"/>
      <c r="AQ21" s="20"/>
      <c r="AR21" s="20"/>
      <c r="AS21" s="19"/>
      <c r="AT21" s="19"/>
      <c r="AU21" s="21"/>
      <c r="AW21" s="20"/>
      <c r="AX21" s="20"/>
      <c r="AY21" s="19"/>
      <c r="AZ21" s="19"/>
      <c r="BB21" s="21"/>
      <c r="BD21" s="20"/>
      <c r="BE21" s="20"/>
      <c r="BF21" s="19"/>
      <c r="BG21" s="19"/>
      <c r="BH21" s="21"/>
      <c r="BJ21" s="20"/>
      <c r="BK21" s="20"/>
      <c r="BL21" s="19"/>
      <c r="BM21" s="18"/>
    </row>
    <row r="22" spans="1:65" ht="17.25" customHeight="1" x14ac:dyDescent="0.25">
      <c r="B22" s="277" t="s">
        <v>43</v>
      </c>
      <c r="C22" s="278"/>
      <c r="D22" s="278"/>
      <c r="E22" s="278"/>
      <c r="F22" s="275" t="str">
        <f>+P3</f>
        <v>Kometa D</v>
      </c>
      <c r="G22" s="275"/>
      <c r="H22" s="275"/>
      <c r="I22" s="275"/>
      <c r="J22" s="275"/>
      <c r="K22" s="276"/>
      <c r="L22" s="277" t="s">
        <v>42</v>
      </c>
      <c r="M22" s="278"/>
      <c r="N22" s="278"/>
      <c r="O22" s="278"/>
      <c r="P22" s="278"/>
      <c r="Q22" s="275" t="str">
        <f>+AB3</f>
        <v>Radotín</v>
      </c>
      <c r="R22" s="275"/>
      <c r="S22" s="275"/>
      <c r="T22" s="275"/>
      <c r="U22" s="275"/>
      <c r="V22" s="276"/>
      <c r="W22" s="10" t="s">
        <v>41</v>
      </c>
      <c r="AI22" s="3" t="s">
        <v>40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M22" s="17"/>
    </row>
    <row r="23" spans="1:65" s="10" customFormat="1" ht="12.75" customHeight="1" x14ac:dyDescent="0.25">
      <c r="B23" s="271" t="s">
        <v>39</v>
      </c>
      <c r="C23" s="271"/>
      <c r="D23" s="271"/>
      <c r="E23" s="271"/>
      <c r="F23" s="271"/>
      <c r="G23" s="271"/>
      <c r="H23" s="271"/>
      <c r="I23" s="271"/>
      <c r="J23" s="282" t="s">
        <v>38</v>
      </c>
      <c r="K23" s="282"/>
      <c r="L23" s="271" t="s">
        <v>39</v>
      </c>
      <c r="M23" s="271"/>
      <c r="N23" s="271"/>
      <c r="O23" s="271"/>
      <c r="P23" s="271"/>
      <c r="Q23" s="271"/>
      <c r="R23" s="271"/>
      <c r="S23" s="271"/>
      <c r="T23" s="271"/>
      <c r="U23" s="282" t="s">
        <v>38</v>
      </c>
      <c r="V23" s="282"/>
      <c r="W23" s="16" t="s">
        <v>37</v>
      </c>
      <c r="X23" s="16" t="s">
        <v>36</v>
      </c>
      <c r="Y23" s="283" t="s">
        <v>35</v>
      </c>
      <c r="Z23" s="284"/>
      <c r="AA23" s="16" t="s">
        <v>34</v>
      </c>
      <c r="AB23" s="15" t="s">
        <v>33</v>
      </c>
      <c r="AC23" s="14" t="s">
        <v>32</v>
      </c>
      <c r="AD23" s="285" t="s">
        <v>31</v>
      </c>
      <c r="AE23" s="286"/>
      <c r="AF23" s="286"/>
      <c r="AG23" s="287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C23" s="234" t="s">
        <v>30</v>
      </c>
      <c r="BD23" s="235"/>
      <c r="BE23" s="235"/>
      <c r="BF23" s="235"/>
      <c r="BG23" s="235"/>
      <c r="BH23" s="235"/>
      <c r="BI23" s="235"/>
      <c r="BJ23" s="235"/>
      <c r="BK23" s="235"/>
      <c r="BL23" s="235"/>
      <c r="BM23" s="236"/>
    </row>
    <row r="24" spans="1:65" ht="12.75" customHeight="1" x14ac:dyDescent="0.25">
      <c r="B24" s="270"/>
      <c r="C24" s="270"/>
      <c r="D24" s="270"/>
      <c r="E24" s="270"/>
      <c r="F24" s="270"/>
      <c r="G24" s="270"/>
      <c r="H24" s="270"/>
      <c r="I24" s="270"/>
      <c r="J24" s="271"/>
      <c r="K24" s="271"/>
      <c r="L24" s="272"/>
      <c r="M24" s="273"/>
      <c r="N24" s="273"/>
      <c r="O24" s="273"/>
      <c r="P24" s="273"/>
      <c r="Q24" s="273"/>
      <c r="R24" s="273"/>
      <c r="S24" s="273"/>
      <c r="T24" s="274"/>
      <c r="U24" s="271"/>
      <c r="V24" s="271"/>
      <c r="W24" s="13"/>
      <c r="X24" s="13"/>
      <c r="Y24" s="256"/>
      <c r="Z24" s="257"/>
      <c r="AA24" s="13"/>
      <c r="AB24" s="13"/>
      <c r="AC24" s="13"/>
      <c r="AD24" s="256"/>
      <c r="AE24" s="269"/>
      <c r="AF24" s="269"/>
      <c r="AG24" s="257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C24" s="234"/>
      <c r="BD24" s="235"/>
      <c r="BE24" s="236"/>
      <c r="BF24" s="234" t="s">
        <v>29</v>
      </c>
      <c r="BG24" s="235"/>
      <c r="BH24" s="236"/>
      <c r="BI24" s="234" t="s">
        <v>0</v>
      </c>
      <c r="BJ24" s="236"/>
      <c r="BK24" s="234" t="s">
        <v>28</v>
      </c>
      <c r="BL24" s="235"/>
      <c r="BM24" s="236"/>
    </row>
    <row r="25" spans="1:65" ht="12.75" customHeight="1" x14ac:dyDescent="0.25">
      <c r="B25" s="270"/>
      <c r="C25" s="270"/>
      <c r="D25" s="270"/>
      <c r="E25" s="270"/>
      <c r="F25" s="270"/>
      <c r="G25" s="270"/>
      <c r="H25" s="270"/>
      <c r="I25" s="270"/>
      <c r="J25" s="271"/>
      <c r="K25" s="271"/>
      <c r="L25" s="272"/>
      <c r="M25" s="273"/>
      <c r="N25" s="273"/>
      <c r="O25" s="273"/>
      <c r="P25" s="273"/>
      <c r="Q25" s="273"/>
      <c r="R25" s="273"/>
      <c r="S25" s="273"/>
      <c r="T25" s="274"/>
      <c r="U25" s="271"/>
      <c r="V25" s="271"/>
      <c r="W25" s="13"/>
      <c r="X25" s="13"/>
      <c r="Y25" s="256"/>
      <c r="Z25" s="257"/>
      <c r="AA25" s="13"/>
      <c r="AB25" s="13"/>
      <c r="AC25" s="13"/>
      <c r="AD25" s="256"/>
      <c r="AE25" s="269"/>
      <c r="AF25" s="269"/>
      <c r="AG25" s="257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C25" s="279" t="s">
        <v>27</v>
      </c>
      <c r="BD25" s="280"/>
      <c r="BE25" s="281"/>
      <c r="BF25" s="8"/>
      <c r="BG25" s="7"/>
      <c r="BH25" s="6"/>
      <c r="BI25" s="8"/>
      <c r="BJ25" s="6"/>
      <c r="BK25" s="8"/>
      <c r="BL25" s="7"/>
      <c r="BM25" s="6"/>
    </row>
    <row r="26" spans="1:65" ht="12.75" customHeight="1" x14ac:dyDescent="0.25">
      <c r="B26" s="270"/>
      <c r="C26" s="270"/>
      <c r="D26" s="270"/>
      <c r="E26" s="270"/>
      <c r="F26" s="270"/>
      <c r="G26" s="270"/>
      <c r="H26" s="270"/>
      <c r="I26" s="270"/>
      <c r="J26" s="271"/>
      <c r="K26" s="271"/>
      <c r="L26" s="272"/>
      <c r="M26" s="273"/>
      <c r="N26" s="273"/>
      <c r="O26" s="273"/>
      <c r="P26" s="273"/>
      <c r="Q26" s="273"/>
      <c r="R26" s="273"/>
      <c r="S26" s="273"/>
      <c r="T26" s="274"/>
      <c r="U26" s="271"/>
      <c r="V26" s="271"/>
      <c r="W26" s="13"/>
      <c r="X26" s="13"/>
      <c r="Y26" s="256"/>
      <c r="Z26" s="257"/>
      <c r="AA26" s="13"/>
      <c r="AB26" s="13"/>
      <c r="AC26" s="13"/>
      <c r="AD26" s="256"/>
      <c r="AE26" s="269"/>
      <c r="AF26" s="269"/>
      <c r="AG26" s="257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C26" s="279" t="s">
        <v>26</v>
      </c>
      <c r="BD26" s="280"/>
      <c r="BE26" s="281"/>
      <c r="BF26" s="31"/>
      <c r="BG26" s="32"/>
      <c r="BH26" s="33"/>
      <c r="BI26" s="31"/>
      <c r="BJ26" s="33"/>
      <c r="BK26" s="8"/>
      <c r="BL26" s="7"/>
      <c r="BM26" s="6"/>
    </row>
    <row r="27" spans="1:65" ht="12.75" customHeight="1" x14ac:dyDescent="0.25">
      <c r="B27" s="270"/>
      <c r="C27" s="270"/>
      <c r="D27" s="270"/>
      <c r="E27" s="270"/>
      <c r="F27" s="270"/>
      <c r="G27" s="270"/>
      <c r="H27" s="270"/>
      <c r="I27" s="270"/>
      <c r="J27" s="271"/>
      <c r="K27" s="271"/>
      <c r="L27" s="272"/>
      <c r="M27" s="273"/>
      <c r="N27" s="273"/>
      <c r="O27" s="273"/>
      <c r="P27" s="273"/>
      <c r="Q27" s="273"/>
      <c r="R27" s="273"/>
      <c r="S27" s="273"/>
      <c r="T27" s="274"/>
      <c r="U27" s="271"/>
      <c r="V27" s="271"/>
      <c r="W27" s="13"/>
      <c r="X27" s="13"/>
      <c r="Y27" s="256"/>
      <c r="Z27" s="257"/>
      <c r="AA27" s="13"/>
      <c r="AB27" s="13"/>
      <c r="AC27" s="13"/>
      <c r="AD27" s="256"/>
      <c r="AE27" s="269"/>
      <c r="AF27" s="269"/>
      <c r="AG27" s="257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C27" s="279" t="s">
        <v>25</v>
      </c>
      <c r="BD27" s="280"/>
      <c r="BE27" s="281"/>
      <c r="BF27" s="31"/>
      <c r="BG27" s="32"/>
      <c r="BH27" s="33"/>
      <c r="BI27" s="31"/>
      <c r="BJ27" s="33"/>
      <c r="BK27" s="8"/>
      <c r="BL27" s="7"/>
      <c r="BM27" s="6"/>
    </row>
    <row r="28" spans="1:65" ht="12.75" customHeight="1" x14ac:dyDescent="0.25">
      <c r="B28" s="270"/>
      <c r="C28" s="270"/>
      <c r="D28" s="270"/>
      <c r="E28" s="270"/>
      <c r="F28" s="270"/>
      <c r="G28" s="270"/>
      <c r="H28" s="270"/>
      <c r="I28" s="270"/>
      <c r="J28" s="271"/>
      <c r="K28" s="271"/>
      <c r="L28" s="272"/>
      <c r="M28" s="273"/>
      <c r="N28" s="273"/>
      <c r="O28" s="273"/>
      <c r="P28" s="273"/>
      <c r="Q28" s="273"/>
      <c r="R28" s="273"/>
      <c r="S28" s="273"/>
      <c r="T28" s="274"/>
      <c r="U28" s="271"/>
      <c r="V28" s="271"/>
      <c r="W28" s="13"/>
      <c r="X28" s="13"/>
      <c r="Y28" s="256"/>
      <c r="Z28" s="257"/>
      <c r="AA28" s="13"/>
      <c r="AB28" s="13"/>
      <c r="AC28" s="13"/>
      <c r="AD28" s="256"/>
      <c r="AE28" s="269"/>
      <c r="AF28" s="269"/>
      <c r="AG28" s="257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C28" s="279" t="s">
        <v>24</v>
      </c>
      <c r="BD28" s="280"/>
      <c r="BE28" s="281"/>
      <c r="BF28" s="288"/>
      <c r="BG28" s="289"/>
      <c r="BH28" s="290"/>
      <c r="BI28" s="288"/>
      <c r="BJ28" s="290"/>
      <c r="BK28" s="288"/>
      <c r="BL28" s="289"/>
      <c r="BM28" s="290"/>
    </row>
    <row r="29" spans="1:65" ht="12.75" customHeight="1" x14ac:dyDescent="0.25">
      <c r="B29" s="270"/>
      <c r="C29" s="270"/>
      <c r="D29" s="270"/>
      <c r="E29" s="270"/>
      <c r="F29" s="270"/>
      <c r="G29" s="270"/>
      <c r="H29" s="270"/>
      <c r="I29" s="270"/>
      <c r="J29" s="271"/>
      <c r="K29" s="271"/>
      <c r="L29" s="272"/>
      <c r="M29" s="273"/>
      <c r="N29" s="273"/>
      <c r="O29" s="273"/>
      <c r="P29" s="273"/>
      <c r="Q29" s="273"/>
      <c r="R29" s="273"/>
      <c r="S29" s="273"/>
      <c r="T29" s="274"/>
      <c r="U29" s="271"/>
      <c r="V29" s="271"/>
      <c r="W29" s="13"/>
      <c r="X29" s="13"/>
      <c r="Y29" s="256"/>
      <c r="Z29" s="257"/>
      <c r="AA29" s="13"/>
      <c r="AB29" s="13"/>
      <c r="AC29" s="13"/>
      <c r="AD29" s="256"/>
      <c r="AE29" s="269"/>
      <c r="AF29" s="269"/>
      <c r="AG29" s="257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C29" s="279" t="s">
        <v>23</v>
      </c>
      <c r="BD29" s="280"/>
      <c r="BE29" s="281"/>
      <c r="BF29" s="288"/>
      <c r="BG29" s="289"/>
      <c r="BH29" s="290"/>
      <c r="BI29" s="288"/>
      <c r="BJ29" s="290"/>
      <c r="BK29" s="288"/>
      <c r="BL29" s="289"/>
      <c r="BM29" s="290"/>
    </row>
    <row r="30" spans="1:65" ht="12.75" customHeight="1" x14ac:dyDescent="0.25">
      <c r="B30" s="270"/>
      <c r="C30" s="270"/>
      <c r="D30" s="270"/>
      <c r="E30" s="270"/>
      <c r="F30" s="270"/>
      <c r="G30" s="270"/>
      <c r="H30" s="270"/>
      <c r="I30" s="270"/>
      <c r="J30" s="271"/>
      <c r="K30" s="271"/>
      <c r="L30" s="272"/>
      <c r="M30" s="273"/>
      <c r="N30" s="273"/>
      <c r="O30" s="273"/>
      <c r="P30" s="273"/>
      <c r="Q30" s="273"/>
      <c r="R30" s="273"/>
      <c r="S30" s="273"/>
      <c r="T30" s="274"/>
      <c r="U30" s="271"/>
      <c r="V30" s="271"/>
      <c r="W30" s="13"/>
      <c r="X30" s="13"/>
      <c r="Y30" s="256"/>
      <c r="Z30" s="257"/>
      <c r="AA30" s="13"/>
      <c r="AB30" s="13"/>
      <c r="AC30" s="13"/>
      <c r="AD30" s="256"/>
      <c r="AE30" s="269"/>
      <c r="AF30" s="269"/>
      <c r="AG30" s="257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C30" s="279" t="s">
        <v>22</v>
      </c>
      <c r="BD30" s="280"/>
      <c r="BE30" s="281"/>
      <c r="BF30" s="31"/>
      <c r="BG30" s="32"/>
      <c r="BH30" s="33"/>
      <c r="BI30" s="31"/>
      <c r="BJ30" s="33"/>
      <c r="BK30" s="8"/>
      <c r="BL30" s="7"/>
      <c r="BM30" s="6"/>
    </row>
    <row r="31" spans="1:65" ht="12.75" customHeight="1" x14ac:dyDescent="0.25">
      <c r="B31" s="270"/>
      <c r="C31" s="270"/>
      <c r="D31" s="270"/>
      <c r="E31" s="270"/>
      <c r="F31" s="270"/>
      <c r="G31" s="270"/>
      <c r="H31" s="270"/>
      <c r="I31" s="270"/>
      <c r="J31" s="271"/>
      <c r="K31" s="271"/>
      <c r="L31" s="272"/>
      <c r="M31" s="273"/>
      <c r="N31" s="273"/>
      <c r="O31" s="273"/>
      <c r="P31" s="273"/>
      <c r="Q31" s="273"/>
      <c r="R31" s="273"/>
      <c r="S31" s="273"/>
      <c r="T31" s="274"/>
      <c r="U31" s="271"/>
      <c r="V31" s="271"/>
      <c r="W31" s="13"/>
      <c r="X31" s="13"/>
      <c r="Y31" s="256"/>
      <c r="Z31" s="257"/>
      <c r="AA31" s="13"/>
      <c r="AB31" s="13"/>
      <c r="AC31" s="13"/>
      <c r="AD31" s="256"/>
      <c r="AE31" s="269"/>
      <c r="AF31" s="269"/>
      <c r="AG31" s="257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C31" s="279" t="s">
        <v>21</v>
      </c>
      <c r="BD31" s="280"/>
      <c r="BE31" s="280"/>
      <c r="BF31" s="280"/>
      <c r="BG31" s="280"/>
      <c r="BH31" s="280"/>
      <c r="BI31" s="280"/>
      <c r="BJ31" s="280"/>
      <c r="BK31" s="318" t="s">
        <v>20</v>
      </c>
      <c r="BL31" s="318"/>
      <c r="BM31" s="319"/>
    </row>
    <row r="32" spans="1:65" ht="12.75" customHeight="1" x14ac:dyDescent="0.25">
      <c r="B32" s="270"/>
      <c r="C32" s="270"/>
      <c r="D32" s="270"/>
      <c r="E32" s="270"/>
      <c r="F32" s="270"/>
      <c r="G32" s="270"/>
      <c r="H32" s="270"/>
      <c r="I32" s="270"/>
      <c r="J32" s="271"/>
      <c r="K32" s="271"/>
      <c r="L32" s="272"/>
      <c r="M32" s="273"/>
      <c r="N32" s="273"/>
      <c r="O32" s="273"/>
      <c r="P32" s="273"/>
      <c r="Q32" s="273"/>
      <c r="R32" s="273"/>
      <c r="S32" s="273"/>
      <c r="T32" s="274"/>
      <c r="U32" s="271"/>
      <c r="V32" s="271"/>
      <c r="W32" s="13"/>
      <c r="X32" s="13"/>
      <c r="Y32" s="256"/>
      <c r="Z32" s="257"/>
      <c r="AA32" s="13"/>
      <c r="AB32" s="13"/>
      <c r="AC32" s="13"/>
      <c r="AD32" s="256"/>
      <c r="AE32" s="269"/>
      <c r="AF32" s="269"/>
      <c r="AG32" s="257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C32" s="320"/>
      <c r="BD32" s="321"/>
      <c r="BE32" s="321"/>
      <c r="BF32" s="321"/>
      <c r="BG32" s="321"/>
      <c r="BH32" s="321"/>
      <c r="BI32" s="321"/>
      <c r="BJ32" s="321"/>
      <c r="BK32" s="322" t="s">
        <v>19</v>
      </c>
      <c r="BL32" s="322"/>
      <c r="BM32" s="323"/>
    </row>
    <row r="33" spans="2:65" ht="12.75" customHeight="1" x14ac:dyDescent="0.25">
      <c r="B33" s="270"/>
      <c r="C33" s="270"/>
      <c r="D33" s="270"/>
      <c r="E33" s="270"/>
      <c r="F33" s="270"/>
      <c r="G33" s="270"/>
      <c r="H33" s="270"/>
      <c r="I33" s="270"/>
      <c r="J33" s="271"/>
      <c r="K33" s="271"/>
      <c r="L33" s="272"/>
      <c r="M33" s="273"/>
      <c r="N33" s="273"/>
      <c r="O33" s="273"/>
      <c r="P33" s="273"/>
      <c r="Q33" s="273"/>
      <c r="R33" s="273"/>
      <c r="S33" s="273"/>
      <c r="T33" s="274"/>
      <c r="U33" s="271"/>
      <c r="V33" s="271"/>
      <c r="W33" s="13"/>
      <c r="X33" s="13"/>
      <c r="Y33" s="256"/>
      <c r="Z33" s="257"/>
      <c r="AA33" s="13"/>
      <c r="AB33" s="13"/>
      <c r="AC33" s="13"/>
      <c r="AD33" s="256"/>
      <c r="AE33" s="269"/>
      <c r="AF33" s="269"/>
      <c r="AG33" s="257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C33" s="291" t="s">
        <v>18</v>
      </c>
      <c r="BD33" s="292"/>
      <c r="BE33" s="292"/>
      <c r="BF33" s="292"/>
      <c r="BG33" s="292"/>
      <c r="BH33" s="292"/>
      <c r="BI33" s="292"/>
      <c r="BJ33" s="292"/>
      <c r="BK33" s="292"/>
      <c r="BL33" s="292"/>
      <c r="BM33" s="293"/>
    </row>
    <row r="34" spans="2:65" ht="12.75" customHeight="1" x14ac:dyDescent="0.25">
      <c r="B34" s="270"/>
      <c r="C34" s="270"/>
      <c r="D34" s="270"/>
      <c r="E34" s="270"/>
      <c r="F34" s="270"/>
      <c r="G34" s="270"/>
      <c r="H34" s="270"/>
      <c r="I34" s="270"/>
      <c r="J34" s="271"/>
      <c r="K34" s="271"/>
      <c r="L34" s="272"/>
      <c r="M34" s="273"/>
      <c r="N34" s="273"/>
      <c r="O34" s="273"/>
      <c r="P34" s="273"/>
      <c r="Q34" s="273"/>
      <c r="R34" s="273"/>
      <c r="S34" s="273"/>
      <c r="T34" s="274"/>
      <c r="U34" s="271"/>
      <c r="V34" s="271"/>
      <c r="W34" s="294" t="s">
        <v>17</v>
      </c>
      <c r="X34" s="294"/>
      <c r="Y34" s="294"/>
      <c r="Z34" s="294"/>
      <c r="AA34" s="294"/>
      <c r="AB34" s="294"/>
      <c r="AC34" s="294"/>
      <c r="AD34" s="294"/>
      <c r="AE34" s="294"/>
      <c r="AF34" s="294"/>
      <c r="AG34" s="29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C34" s="291" t="s">
        <v>16</v>
      </c>
      <c r="BD34" s="292"/>
      <c r="BE34" s="292"/>
      <c r="BF34" s="292"/>
      <c r="BG34" s="292"/>
      <c r="BH34" s="292"/>
      <c r="BI34" s="292"/>
      <c r="BJ34" s="292"/>
      <c r="BK34" s="292"/>
      <c r="BL34" s="292"/>
      <c r="BM34" s="293"/>
    </row>
    <row r="35" spans="2:65" ht="12.75" customHeight="1" thickBot="1" x14ac:dyDescent="0.3">
      <c r="B35" s="300"/>
      <c r="C35" s="300"/>
      <c r="D35" s="300"/>
      <c r="E35" s="300"/>
      <c r="F35" s="300"/>
      <c r="G35" s="300"/>
      <c r="H35" s="300"/>
      <c r="I35" s="300"/>
      <c r="J35" s="301"/>
      <c r="K35" s="301"/>
      <c r="L35" s="314"/>
      <c r="M35" s="315"/>
      <c r="N35" s="315"/>
      <c r="O35" s="315"/>
      <c r="P35" s="315"/>
      <c r="Q35" s="315"/>
      <c r="R35" s="315"/>
      <c r="S35" s="315"/>
      <c r="T35" s="316"/>
      <c r="U35" s="301"/>
      <c r="V35" s="301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7"/>
      <c r="AI35" s="317" t="s">
        <v>15</v>
      </c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9"/>
    </row>
    <row r="36" spans="2:65" ht="13.5" customHeight="1" thickBot="1" x14ac:dyDescent="0.3">
      <c r="B36" s="312" t="s">
        <v>14</v>
      </c>
      <c r="C36" s="313"/>
      <c r="D36" s="309"/>
      <c r="E36" s="310"/>
      <c r="F36" s="310"/>
      <c r="G36" s="310"/>
      <c r="H36" s="310"/>
      <c r="I36" s="311"/>
      <c r="J36" s="305"/>
      <c r="K36" s="306"/>
      <c r="L36" s="307" t="s">
        <v>14</v>
      </c>
      <c r="M36" s="308"/>
      <c r="N36" s="309"/>
      <c r="O36" s="310"/>
      <c r="P36" s="310"/>
      <c r="Q36" s="310"/>
      <c r="R36" s="310"/>
      <c r="S36" s="310"/>
      <c r="T36" s="311"/>
      <c r="U36" s="305"/>
      <c r="V36" s="30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7"/>
      <c r="AI36" s="324" t="s">
        <v>13</v>
      </c>
      <c r="AJ36" s="325"/>
      <c r="AK36" s="325"/>
      <c r="AL36" s="325"/>
      <c r="AM36" s="325"/>
      <c r="AN36" s="326"/>
      <c r="AO36" s="12"/>
      <c r="AP36" s="12"/>
      <c r="AQ36" s="12"/>
      <c r="AR36" s="12"/>
      <c r="AS36" s="12"/>
      <c r="AT36" s="12"/>
      <c r="AU36" s="11"/>
      <c r="AV36" s="279" t="s">
        <v>12</v>
      </c>
      <c r="AW36" s="280"/>
      <c r="AX36" s="280"/>
      <c r="AY36" s="280"/>
      <c r="AZ36" s="280"/>
      <c r="BA36" s="281"/>
      <c r="BB36" s="8"/>
      <c r="BC36" s="7"/>
      <c r="BD36" s="7"/>
      <c r="BE36" s="7"/>
      <c r="BF36" s="7"/>
      <c r="BG36" s="6"/>
      <c r="BH36" s="8"/>
      <c r="BI36" s="7"/>
      <c r="BJ36" s="7"/>
      <c r="BK36" s="7"/>
      <c r="BL36" s="7"/>
      <c r="BM36" s="6"/>
    </row>
    <row r="37" spans="2:65" ht="13.5" customHeight="1" thickBot="1" x14ac:dyDescent="0.3">
      <c r="B37" s="312" t="s">
        <v>14</v>
      </c>
      <c r="C37" s="313"/>
      <c r="D37" s="309"/>
      <c r="E37" s="310"/>
      <c r="F37" s="310"/>
      <c r="G37" s="310"/>
      <c r="H37" s="310"/>
      <c r="I37" s="311"/>
      <c r="J37" s="305"/>
      <c r="K37" s="306"/>
      <c r="L37" s="307" t="s">
        <v>14</v>
      </c>
      <c r="M37" s="308"/>
      <c r="N37" s="309"/>
      <c r="O37" s="310"/>
      <c r="P37" s="310"/>
      <c r="Q37" s="310"/>
      <c r="R37" s="310"/>
      <c r="S37" s="310"/>
      <c r="T37" s="311"/>
      <c r="U37" s="305"/>
      <c r="V37" s="30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7"/>
      <c r="AI37" s="327"/>
      <c r="AJ37" s="328"/>
      <c r="AK37" s="328"/>
      <c r="AL37" s="328"/>
      <c r="AM37" s="328"/>
      <c r="AN37" s="329"/>
      <c r="AO37" s="3"/>
      <c r="AP37" s="3"/>
      <c r="AQ37" s="3"/>
      <c r="AR37" s="3"/>
      <c r="AS37" s="3"/>
      <c r="AT37" s="3"/>
      <c r="AU37" s="2"/>
      <c r="AV37" s="279" t="s">
        <v>9</v>
      </c>
      <c r="AW37" s="280"/>
      <c r="AX37" s="280"/>
      <c r="AY37" s="280"/>
      <c r="AZ37" s="280"/>
      <c r="BA37" s="281"/>
      <c r="BB37" s="8"/>
      <c r="BC37" s="7"/>
      <c r="BD37" s="7"/>
      <c r="BE37" s="7"/>
      <c r="BF37" s="7"/>
      <c r="BG37" s="6"/>
      <c r="BH37" s="8"/>
      <c r="BI37" s="7"/>
      <c r="BJ37" s="7"/>
      <c r="BK37" s="7"/>
      <c r="BL37" s="7"/>
      <c r="BM37" s="6"/>
    </row>
    <row r="38" spans="2:65" ht="13.5" customHeight="1" x14ac:dyDescent="0.25">
      <c r="B38" s="302" t="s">
        <v>11</v>
      </c>
      <c r="C38" s="303"/>
      <c r="D38" s="303"/>
      <c r="E38" s="303"/>
      <c r="F38" s="303"/>
      <c r="G38" s="303"/>
      <c r="H38" s="303"/>
      <c r="I38" s="303"/>
      <c r="J38" s="303"/>
      <c r="K38" s="304"/>
      <c r="L38" s="302" t="s">
        <v>10</v>
      </c>
      <c r="M38" s="303"/>
      <c r="N38" s="303"/>
      <c r="O38" s="303"/>
      <c r="P38" s="303"/>
      <c r="Q38" s="303"/>
      <c r="R38" s="303"/>
      <c r="S38" s="303"/>
      <c r="T38" s="303"/>
      <c r="U38" s="303"/>
      <c r="V38" s="304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I38" s="324" t="s">
        <v>6</v>
      </c>
      <c r="AJ38" s="325"/>
      <c r="AK38" s="325"/>
      <c r="AL38" s="325"/>
      <c r="AM38" s="325"/>
      <c r="AN38" s="326"/>
      <c r="AO38" s="10"/>
      <c r="AP38" s="10"/>
      <c r="AQ38" s="10"/>
      <c r="AR38" s="10"/>
      <c r="AS38" s="10"/>
      <c r="AT38" s="10"/>
      <c r="AU38" s="9"/>
      <c r="AV38" s="279" t="s">
        <v>5</v>
      </c>
      <c r="AW38" s="280"/>
      <c r="AX38" s="280"/>
      <c r="AY38" s="280"/>
      <c r="AZ38" s="280"/>
      <c r="BA38" s="281"/>
      <c r="BB38" s="8"/>
      <c r="BC38" s="7"/>
      <c r="BD38" s="7"/>
      <c r="BE38" s="7"/>
      <c r="BF38" s="7"/>
      <c r="BG38" s="6"/>
      <c r="BH38" s="8"/>
      <c r="BI38" s="7"/>
      <c r="BJ38" s="7"/>
      <c r="BK38" s="7"/>
      <c r="BL38" s="7"/>
      <c r="BM38" s="6"/>
    </row>
    <row r="39" spans="2:65" ht="13.5" customHeight="1" x14ac:dyDescent="0.25">
      <c r="B39" s="270" t="s">
        <v>8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 t="s">
        <v>7</v>
      </c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7"/>
      <c r="AI39" s="327"/>
      <c r="AJ39" s="328"/>
      <c r="AK39" s="328"/>
      <c r="AL39" s="328"/>
      <c r="AM39" s="328"/>
      <c r="AN39" s="329"/>
      <c r="AO39" s="3"/>
      <c r="AP39" s="3"/>
      <c r="AQ39" s="3"/>
      <c r="AR39" s="3"/>
      <c r="AS39" s="3"/>
      <c r="AT39" s="3"/>
      <c r="AU39" s="2"/>
      <c r="AV39" s="279" t="s">
        <v>2</v>
      </c>
      <c r="AW39" s="280"/>
      <c r="AX39" s="280"/>
      <c r="AY39" s="280"/>
      <c r="AZ39" s="280"/>
      <c r="BA39" s="281"/>
      <c r="BB39" s="4"/>
      <c r="BC39" s="3"/>
      <c r="BD39" s="3"/>
      <c r="BE39" s="3"/>
      <c r="BF39" s="3"/>
      <c r="BG39" s="2"/>
      <c r="BH39" s="4"/>
      <c r="BI39" s="3"/>
      <c r="BJ39" s="3"/>
      <c r="BK39" s="3"/>
      <c r="BL39" s="3"/>
      <c r="BM39" s="2"/>
    </row>
    <row r="40" spans="2:65" ht="13.5" customHeight="1" x14ac:dyDescent="0.25">
      <c r="B40" s="270" t="s">
        <v>4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 t="s">
        <v>3</v>
      </c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9"/>
      <c r="AH40" s="5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5"/>
    </row>
  </sheetData>
  <mergeCells count="399">
    <mergeCell ref="AI36:AN37"/>
    <mergeCell ref="AI38:AN39"/>
    <mergeCell ref="B39:K39"/>
    <mergeCell ref="L39:V39"/>
    <mergeCell ref="B33:I33"/>
    <mergeCell ref="J33:K33"/>
    <mergeCell ref="L33:T33"/>
    <mergeCell ref="U33:V33"/>
    <mergeCell ref="AI33:BA33"/>
    <mergeCell ref="B37:C37"/>
    <mergeCell ref="D37:I37"/>
    <mergeCell ref="J37:K37"/>
    <mergeCell ref="L37:M37"/>
    <mergeCell ref="N37:T37"/>
    <mergeCell ref="Y33:Z33"/>
    <mergeCell ref="AD33:AG33"/>
    <mergeCell ref="AV36:BA36"/>
    <mergeCell ref="AI32:BA32"/>
    <mergeCell ref="BK31:BM31"/>
    <mergeCell ref="B32:I32"/>
    <mergeCell ref="AI30:BA30"/>
    <mergeCell ref="BC30:BE30"/>
    <mergeCell ref="BC32:BJ32"/>
    <mergeCell ref="BK32:BM32"/>
    <mergeCell ref="AI31:BA31"/>
    <mergeCell ref="BC31:BJ31"/>
    <mergeCell ref="L31:T31"/>
    <mergeCell ref="U31:V31"/>
    <mergeCell ref="B29:I29"/>
    <mergeCell ref="J29:K29"/>
    <mergeCell ref="L29:T29"/>
    <mergeCell ref="U29:V29"/>
    <mergeCell ref="Y29:Z29"/>
    <mergeCell ref="AD29:AG29"/>
    <mergeCell ref="L35:T35"/>
    <mergeCell ref="U35:V35"/>
    <mergeCell ref="AI35:AU35"/>
    <mergeCell ref="B31:I31"/>
    <mergeCell ref="J31:K31"/>
    <mergeCell ref="Y31:Z31"/>
    <mergeCell ref="AD31:AG31"/>
    <mergeCell ref="B30:I30"/>
    <mergeCell ref="J30:K30"/>
    <mergeCell ref="L30:T30"/>
    <mergeCell ref="U30:V30"/>
    <mergeCell ref="Y30:Z30"/>
    <mergeCell ref="AD30:AG30"/>
    <mergeCell ref="J32:K32"/>
    <mergeCell ref="L32:T32"/>
    <mergeCell ref="U32:V32"/>
    <mergeCell ref="Y32:Z32"/>
    <mergeCell ref="AD32:AG32"/>
    <mergeCell ref="BC33:BM33"/>
    <mergeCell ref="B34:I34"/>
    <mergeCell ref="J34:K34"/>
    <mergeCell ref="L34:T34"/>
    <mergeCell ref="U34:V34"/>
    <mergeCell ref="W34:AG40"/>
    <mergeCell ref="AI34:BA34"/>
    <mergeCell ref="BC34:BM34"/>
    <mergeCell ref="B35:I35"/>
    <mergeCell ref="J35:K35"/>
    <mergeCell ref="B38:K38"/>
    <mergeCell ref="L38:V38"/>
    <mergeCell ref="AV37:BA37"/>
    <mergeCell ref="J36:K36"/>
    <mergeCell ref="L36:M36"/>
    <mergeCell ref="N36:T36"/>
    <mergeCell ref="AV38:BA38"/>
    <mergeCell ref="B40:K40"/>
    <mergeCell ref="L40:V40"/>
    <mergeCell ref="AV39:BA39"/>
    <mergeCell ref="B36:C36"/>
    <mergeCell ref="D36:I36"/>
    <mergeCell ref="U36:V36"/>
    <mergeCell ref="U37:V37"/>
    <mergeCell ref="B28:I28"/>
    <mergeCell ref="J28:K28"/>
    <mergeCell ref="L28:T28"/>
    <mergeCell ref="U28:V28"/>
    <mergeCell ref="Y28:Z28"/>
    <mergeCell ref="AD28:AG28"/>
    <mergeCell ref="B27:I27"/>
    <mergeCell ref="J27:K27"/>
    <mergeCell ref="L27:T27"/>
    <mergeCell ref="U27:V27"/>
    <mergeCell ref="Y27:Z27"/>
    <mergeCell ref="AD27:AG27"/>
    <mergeCell ref="AI27:BA27"/>
    <mergeCell ref="BC27:BE27"/>
    <mergeCell ref="AI28:BA28"/>
    <mergeCell ref="BC28:BE28"/>
    <mergeCell ref="BK28:BM28"/>
    <mergeCell ref="BK29:BM29"/>
    <mergeCell ref="BF28:BH28"/>
    <mergeCell ref="BI28:BJ28"/>
    <mergeCell ref="AI29:BA29"/>
    <mergeCell ref="BC29:BE29"/>
    <mergeCell ref="BF29:BH29"/>
    <mergeCell ref="BI29:BJ29"/>
    <mergeCell ref="AI25:BA25"/>
    <mergeCell ref="BC25:BE25"/>
    <mergeCell ref="B26:I26"/>
    <mergeCell ref="J26:K26"/>
    <mergeCell ref="L26:T26"/>
    <mergeCell ref="U26:V26"/>
    <mergeCell ref="Y26:Z26"/>
    <mergeCell ref="B23:I23"/>
    <mergeCell ref="J23:K23"/>
    <mergeCell ref="L23:T23"/>
    <mergeCell ref="U23:V23"/>
    <mergeCell ref="Y23:Z23"/>
    <mergeCell ref="BC24:BE24"/>
    <mergeCell ref="AD26:AG26"/>
    <mergeCell ref="AI26:BA26"/>
    <mergeCell ref="BC26:BE26"/>
    <mergeCell ref="B25:I25"/>
    <mergeCell ref="J25:K25"/>
    <mergeCell ref="L25:T25"/>
    <mergeCell ref="U25:V25"/>
    <mergeCell ref="Y25:Z25"/>
    <mergeCell ref="AD25:AG25"/>
    <mergeCell ref="AD23:AG23"/>
    <mergeCell ref="Y24:Z24"/>
    <mergeCell ref="AD24:AG24"/>
    <mergeCell ref="AI23:BA23"/>
    <mergeCell ref="AI24:BA24"/>
    <mergeCell ref="BF24:BH24"/>
    <mergeCell ref="D20:E20"/>
    <mergeCell ref="F20:G20"/>
    <mergeCell ref="B24:I24"/>
    <mergeCell ref="J24:K24"/>
    <mergeCell ref="L24:T24"/>
    <mergeCell ref="U24:V24"/>
    <mergeCell ref="H20:I20"/>
    <mergeCell ref="F22:K22"/>
    <mergeCell ref="B20:C20"/>
    <mergeCell ref="L22:P22"/>
    <mergeCell ref="U20:V20"/>
    <mergeCell ref="Q22:V22"/>
    <mergeCell ref="B22:E22"/>
    <mergeCell ref="BC23:BM23"/>
    <mergeCell ref="BK24:BM24"/>
    <mergeCell ref="BI24:BJ24"/>
    <mergeCell ref="BL20:BM20"/>
    <mergeCell ref="Q20:R20"/>
    <mergeCell ref="S20:T20"/>
    <mergeCell ref="Y20:Z20"/>
    <mergeCell ref="AW14:AX14"/>
    <mergeCell ref="BB14:BB15"/>
    <mergeCell ref="AQ16:AR16"/>
    <mergeCell ref="BF20:BG20"/>
    <mergeCell ref="AQ20:AR20"/>
    <mergeCell ref="AS20:AT20"/>
    <mergeCell ref="AU20:AV20"/>
    <mergeCell ref="AD20:AE20"/>
    <mergeCell ref="AH20:AI20"/>
    <mergeCell ref="AJ20:AK20"/>
    <mergeCell ref="AO20:AP20"/>
    <mergeCell ref="AW20:AX20"/>
    <mergeCell ref="AY20:AZ20"/>
    <mergeCell ref="BB20:BC20"/>
    <mergeCell ref="BD20:BE20"/>
    <mergeCell ref="AL20:AM20"/>
    <mergeCell ref="AD18:AE18"/>
    <mergeCell ref="AH18:AH19"/>
    <mergeCell ref="AJ18:AK18"/>
    <mergeCell ref="AJ16:AK16"/>
    <mergeCell ref="BD15:BE15"/>
    <mergeCell ref="BD19:BE19"/>
    <mergeCell ref="AQ15:AR15"/>
    <mergeCell ref="AO16:AO17"/>
    <mergeCell ref="AB20:AC20"/>
    <mergeCell ref="AB18:AB19"/>
    <mergeCell ref="AF20:AG20"/>
    <mergeCell ref="AW18:AX18"/>
    <mergeCell ref="BB18:BB19"/>
    <mergeCell ref="AW19:AX19"/>
    <mergeCell ref="BH20:BI20"/>
    <mergeCell ref="BJ20:BK20"/>
    <mergeCell ref="J20:K20"/>
    <mergeCell ref="L20:M20"/>
    <mergeCell ref="O20:P20"/>
    <mergeCell ref="W20:X20"/>
    <mergeCell ref="O18:O19"/>
    <mergeCell ref="Q18:R18"/>
    <mergeCell ref="BG8:BG19"/>
    <mergeCell ref="BH8:BH9"/>
    <mergeCell ref="BJ19:BK19"/>
    <mergeCell ref="BH10:BH11"/>
    <mergeCell ref="BD13:BE13"/>
    <mergeCell ref="BD17:BE17"/>
    <mergeCell ref="BD14:BE14"/>
    <mergeCell ref="BF8:BF19"/>
    <mergeCell ref="BD11:BE11"/>
    <mergeCell ref="BD18:BE18"/>
    <mergeCell ref="AQ18:AR18"/>
    <mergeCell ref="AQ17:AR17"/>
    <mergeCell ref="AJ19:AK19"/>
    <mergeCell ref="AQ19:AR19"/>
    <mergeCell ref="AD16:AE16"/>
    <mergeCell ref="AH16:AH17"/>
    <mergeCell ref="AD17:AE17"/>
    <mergeCell ref="AJ17:AK17"/>
    <mergeCell ref="AH14:AH15"/>
    <mergeCell ref="AB12:AB13"/>
    <mergeCell ref="AD12:AE12"/>
    <mergeCell ref="AH12:AH13"/>
    <mergeCell ref="AB10:AB11"/>
    <mergeCell ref="AD10:AE10"/>
    <mergeCell ref="AD13:AE13"/>
    <mergeCell ref="AG8:AG19"/>
    <mergeCell ref="AH8:AH9"/>
    <mergeCell ref="AJ8:AK8"/>
    <mergeCell ref="AD19:AE19"/>
    <mergeCell ref="AJ13:AK13"/>
    <mergeCell ref="AB8:AB9"/>
    <mergeCell ref="AB16:AB17"/>
    <mergeCell ref="AB14:AB15"/>
    <mergeCell ref="Q8:R8"/>
    <mergeCell ref="S8:S19"/>
    <mergeCell ref="T8:T19"/>
    <mergeCell ref="U8:U9"/>
    <mergeCell ref="U14:U15"/>
    <mergeCell ref="Q9:R9"/>
    <mergeCell ref="M8:M19"/>
    <mergeCell ref="O8:O9"/>
    <mergeCell ref="U12:U13"/>
    <mergeCell ref="U16:U17"/>
    <mergeCell ref="O16:O17"/>
    <mergeCell ref="Q16:R16"/>
    <mergeCell ref="Q17:R17"/>
    <mergeCell ref="O12:O13"/>
    <mergeCell ref="Q12:R12"/>
    <mergeCell ref="U18:U19"/>
    <mergeCell ref="Q11:R11"/>
    <mergeCell ref="O10:O11"/>
    <mergeCell ref="O14:O15"/>
    <mergeCell ref="Q14:R14"/>
    <mergeCell ref="Q15:R15"/>
    <mergeCell ref="Q13:R13"/>
    <mergeCell ref="J19:K19"/>
    <mergeCell ref="Q19:R19"/>
    <mergeCell ref="U10:U11"/>
    <mergeCell ref="W14:X14"/>
    <mergeCell ref="W15:X15"/>
    <mergeCell ref="W16:X16"/>
    <mergeCell ref="J16:K16"/>
    <mergeCell ref="J17:K17"/>
    <mergeCell ref="J14:K14"/>
    <mergeCell ref="W10:X10"/>
    <mergeCell ref="W12:X12"/>
    <mergeCell ref="W13:X13"/>
    <mergeCell ref="W19:X19"/>
    <mergeCell ref="W11:X11"/>
    <mergeCell ref="W17:X17"/>
    <mergeCell ref="W18:X18"/>
    <mergeCell ref="AY8:AY19"/>
    <mergeCell ref="AZ8:AZ19"/>
    <mergeCell ref="AU14:AU15"/>
    <mergeCell ref="AW9:AX9"/>
    <mergeCell ref="AD9:AE9"/>
    <mergeCell ref="AJ9:AK9"/>
    <mergeCell ref="AU10:AU11"/>
    <mergeCell ref="AJ10:AK10"/>
    <mergeCell ref="AQ14:AR14"/>
    <mergeCell ref="AW13:AX13"/>
    <mergeCell ref="AU16:AU17"/>
    <mergeCell ref="AQ9:AR9"/>
    <mergeCell ref="AO10:AO11"/>
    <mergeCell ref="AQ12:AR12"/>
    <mergeCell ref="AQ13:AR13"/>
    <mergeCell ref="AU12:AU13"/>
    <mergeCell ref="AU18:AU19"/>
    <mergeCell ref="AD8:AE8"/>
    <mergeCell ref="AD15:AE15"/>
    <mergeCell ref="AW17:AX17"/>
    <mergeCell ref="AD14:AE14"/>
    <mergeCell ref="AJ14:AK14"/>
    <mergeCell ref="AF8:AF19"/>
    <mergeCell ref="AO18:AO19"/>
    <mergeCell ref="BH16:BH17"/>
    <mergeCell ref="BH14:BH15"/>
    <mergeCell ref="BD9:BE9"/>
    <mergeCell ref="BH12:BH13"/>
    <mergeCell ref="BM8:BM19"/>
    <mergeCell ref="BJ10:BK10"/>
    <mergeCell ref="BJ11:BK11"/>
    <mergeCell ref="AW11:AX11"/>
    <mergeCell ref="BD10:BE10"/>
    <mergeCell ref="BL8:BL19"/>
    <mergeCell ref="BJ17:BK17"/>
    <mergeCell ref="BJ13:BK13"/>
    <mergeCell ref="BB12:BB13"/>
    <mergeCell ref="AW12:AX12"/>
    <mergeCell ref="BB8:BB9"/>
    <mergeCell ref="BJ8:BK8"/>
    <mergeCell ref="BB16:BB17"/>
    <mergeCell ref="BD16:BE16"/>
    <mergeCell ref="BH18:BH19"/>
    <mergeCell ref="BJ18:BK18"/>
    <mergeCell ref="BJ16:BK16"/>
    <mergeCell ref="BD8:BE8"/>
    <mergeCell ref="BD12:BE12"/>
    <mergeCell ref="BB10:BB11"/>
    <mergeCell ref="BJ12:BK12"/>
    <mergeCell ref="BJ9:BK9"/>
    <mergeCell ref="BJ14:BK14"/>
    <mergeCell ref="BJ15:BK15"/>
    <mergeCell ref="D9:E9"/>
    <mergeCell ref="J9:K9"/>
    <mergeCell ref="D13:E13"/>
    <mergeCell ref="H12:H13"/>
    <mergeCell ref="W8:X8"/>
    <mergeCell ref="Y8:Y19"/>
    <mergeCell ref="Z8:Z19"/>
    <mergeCell ref="AW10:AX10"/>
    <mergeCell ref="AJ12:AK12"/>
    <mergeCell ref="AO12:AO13"/>
    <mergeCell ref="AS8:AS19"/>
    <mergeCell ref="AT8:AT19"/>
    <mergeCell ref="AW15:AX15"/>
    <mergeCell ref="AU8:AU9"/>
    <mergeCell ref="AW16:AX16"/>
    <mergeCell ref="AW8:AX8"/>
    <mergeCell ref="AO14:AO15"/>
    <mergeCell ref="W9:X9"/>
    <mergeCell ref="AL8:AL19"/>
    <mergeCell ref="AM8:AM19"/>
    <mergeCell ref="AO8:AO9"/>
    <mergeCell ref="AQ8:AR8"/>
    <mergeCell ref="AJ15:AK15"/>
    <mergeCell ref="AQ10:AR10"/>
    <mergeCell ref="D14:E14"/>
    <mergeCell ref="H14:H15"/>
    <mergeCell ref="J18:K18"/>
    <mergeCell ref="J11:K11"/>
    <mergeCell ref="B12:B13"/>
    <mergeCell ref="D12:E12"/>
    <mergeCell ref="D15:E15"/>
    <mergeCell ref="J15:K15"/>
    <mergeCell ref="B10:B11"/>
    <mergeCell ref="D10:E10"/>
    <mergeCell ref="H10:H11"/>
    <mergeCell ref="B16:B17"/>
    <mergeCell ref="D17:E17"/>
    <mergeCell ref="D16:E16"/>
    <mergeCell ref="H16:H17"/>
    <mergeCell ref="AQ11:AR11"/>
    <mergeCell ref="AD11:AE11"/>
    <mergeCell ref="AJ11:AK11"/>
    <mergeCell ref="AH10:AH11"/>
    <mergeCell ref="J13:K13"/>
    <mergeCell ref="A8:A19"/>
    <mergeCell ref="B8:B9"/>
    <mergeCell ref="D8:E8"/>
    <mergeCell ref="F8:F19"/>
    <mergeCell ref="G8:G19"/>
    <mergeCell ref="AU7:AZ7"/>
    <mergeCell ref="H7:M7"/>
    <mergeCell ref="O7:T7"/>
    <mergeCell ref="U7:Z7"/>
    <mergeCell ref="AB7:AG7"/>
    <mergeCell ref="AH7:AM7"/>
    <mergeCell ref="AO7:AT7"/>
    <mergeCell ref="D11:E11"/>
    <mergeCell ref="Q10:R10"/>
    <mergeCell ref="H8:H9"/>
    <mergeCell ref="J8:K8"/>
    <mergeCell ref="L8:L19"/>
    <mergeCell ref="D19:E19"/>
    <mergeCell ref="J10:K10"/>
    <mergeCell ref="J12:K12"/>
    <mergeCell ref="B18:B19"/>
    <mergeCell ref="D18:E18"/>
    <mergeCell ref="H18:H19"/>
    <mergeCell ref="B14:B15"/>
    <mergeCell ref="BJ1:BM1"/>
    <mergeCell ref="BJ2:BM4"/>
    <mergeCell ref="P3:W3"/>
    <mergeCell ref="X3:AA3"/>
    <mergeCell ref="AB3:AJ3"/>
    <mergeCell ref="AB6:AG6"/>
    <mergeCell ref="AH6:AM6"/>
    <mergeCell ref="AO6:AT6"/>
    <mergeCell ref="AU6:AZ6"/>
    <mergeCell ref="AR2:AW3"/>
    <mergeCell ref="AY2:BD3"/>
    <mergeCell ref="P4:S4"/>
    <mergeCell ref="BH7:BM7"/>
    <mergeCell ref="AC4:AE4"/>
    <mergeCell ref="BB6:BG6"/>
    <mergeCell ref="BH6:BM6"/>
    <mergeCell ref="BB7:BG7"/>
    <mergeCell ref="B6:G6"/>
    <mergeCell ref="H6:M6"/>
    <mergeCell ref="O6:T6"/>
    <mergeCell ref="U6:Z6"/>
    <mergeCell ref="B7:G7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BM40"/>
  <sheetViews>
    <sheetView workbookViewId="0">
      <selection activeCell="AY2" sqref="AY2:BD3"/>
    </sheetView>
  </sheetViews>
  <sheetFormatPr defaultColWidth="9.140625" defaultRowHeight="12.75" x14ac:dyDescent="0.2"/>
  <cols>
    <col min="1" max="1" width="1.7109375" style="1" customWidth="1"/>
    <col min="2" max="3" width="2.140625" style="1" customWidth="1"/>
    <col min="4" max="5" width="2.28515625" style="1" customWidth="1"/>
    <col min="6" max="7" width="1.5703125" style="1" customWidth="1"/>
    <col min="8" max="9" width="2.140625" style="1" customWidth="1"/>
    <col min="10" max="11" width="2.28515625" style="1" customWidth="1"/>
    <col min="12" max="13" width="1.5703125" style="1" customWidth="1"/>
    <col min="14" max="14" width="1.7109375" style="1" customWidth="1"/>
    <col min="15" max="16" width="2.140625" style="1" customWidth="1"/>
    <col min="17" max="18" width="2.28515625" style="1" customWidth="1"/>
    <col min="19" max="20" width="1.5703125" style="1" customWidth="1"/>
    <col min="21" max="22" width="2.140625" style="1" customWidth="1"/>
    <col min="23" max="24" width="2.28515625" style="1" customWidth="1"/>
    <col min="25" max="26" width="1.5703125" style="1" customWidth="1"/>
    <col min="27" max="27" width="2.140625" style="1" customWidth="1"/>
    <col min="28" max="28" width="2.42578125" style="1" customWidth="1"/>
    <col min="29" max="29" width="2.140625" style="1" customWidth="1"/>
    <col min="30" max="31" width="2.28515625" style="1" customWidth="1"/>
    <col min="32" max="33" width="1.5703125" style="1" customWidth="1"/>
    <col min="34" max="35" width="2.140625" style="1" customWidth="1"/>
    <col min="36" max="37" width="2.28515625" style="1" customWidth="1"/>
    <col min="38" max="39" width="1.5703125" style="1" customWidth="1"/>
    <col min="40" max="40" width="1.7109375" style="1" customWidth="1"/>
    <col min="41" max="42" width="2.140625" style="1" customWidth="1"/>
    <col min="43" max="44" width="2.28515625" style="1" customWidth="1"/>
    <col min="45" max="46" width="1.5703125" style="1" customWidth="1"/>
    <col min="47" max="48" width="2.140625" style="1" customWidth="1"/>
    <col min="49" max="50" width="2.28515625" style="1" customWidth="1"/>
    <col min="51" max="52" width="1.5703125" style="1" customWidth="1"/>
    <col min="53" max="53" width="1.7109375" style="1" customWidth="1"/>
    <col min="54" max="55" width="2.140625" style="1" customWidth="1"/>
    <col min="56" max="57" width="2.28515625" style="1" customWidth="1"/>
    <col min="58" max="59" width="1.5703125" style="1" customWidth="1"/>
    <col min="60" max="61" width="2.140625" style="1" customWidth="1"/>
    <col min="62" max="62" width="3.140625" style="1" customWidth="1"/>
    <col min="63" max="63" width="1.42578125" style="1" customWidth="1"/>
    <col min="64" max="65" width="1.5703125" style="1" customWidth="1"/>
    <col min="66" max="16384" width="9.140625" style="1"/>
  </cols>
  <sheetData>
    <row r="1" spans="1:65" ht="15.75" x14ac:dyDescent="0.25">
      <c r="A1" s="10"/>
      <c r="C1" s="10"/>
      <c r="D1" s="10"/>
      <c r="E1" s="10"/>
      <c r="F1" s="10"/>
      <c r="G1" s="10"/>
      <c r="H1" s="10"/>
      <c r="I1" s="10"/>
      <c r="J1" s="10"/>
      <c r="K1" s="30" t="s">
        <v>62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9"/>
      <c r="AL1" s="29"/>
      <c r="AM1" s="12" t="s">
        <v>61</v>
      </c>
      <c r="AN1" s="12"/>
      <c r="AO1" s="12"/>
      <c r="AP1" s="12"/>
      <c r="AQ1" s="12"/>
      <c r="AR1" s="12"/>
      <c r="AS1" s="12"/>
      <c r="AT1" s="12"/>
      <c r="AU1" s="12"/>
      <c r="AV1" s="12" t="s">
        <v>60</v>
      </c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234" t="s">
        <v>59</v>
      </c>
      <c r="BK1" s="235"/>
      <c r="BL1" s="235"/>
      <c r="BM1" s="236"/>
    </row>
    <row r="2" spans="1:65" ht="13.15" customHeight="1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28"/>
      <c r="AM2" s="10" t="s">
        <v>58</v>
      </c>
      <c r="AN2" s="10"/>
      <c r="AO2" s="10"/>
      <c r="AP2" s="10"/>
      <c r="AR2" s="248" t="str">
        <f>+zadání!O3</f>
        <v>U16</v>
      </c>
      <c r="AS2" s="248"/>
      <c r="AT2" s="248"/>
      <c r="AU2" s="248"/>
      <c r="AV2" s="248"/>
      <c r="AW2" s="248"/>
      <c r="AX2" s="26"/>
      <c r="AY2" s="249" t="str">
        <f>CONCATENATE(zadání!Q3,". kolo",_xlfn.UNICHAR(10),zadání!S3,". liga")</f>
        <v>1. kolo
2. liga</v>
      </c>
      <c r="AZ2" s="250"/>
      <c r="BA2" s="250"/>
      <c r="BB2" s="250"/>
      <c r="BC2" s="250"/>
      <c r="BD2" s="250"/>
      <c r="BE2" s="26"/>
      <c r="BF2" s="26"/>
      <c r="BG2" s="26"/>
      <c r="BH2" s="26"/>
      <c r="BI2" s="26"/>
      <c r="BJ2" s="237">
        <v>2</v>
      </c>
      <c r="BK2" s="238"/>
      <c r="BL2" s="238"/>
      <c r="BM2" s="239"/>
    </row>
    <row r="3" spans="1:65" ht="13.5" x14ac:dyDescent="0.25">
      <c r="A3" s="10"/>
      <c r="C3" s="10"/>
      <c r="D3" s="10"/>
      <c r="E3" s="10"/>
      <c r="F3" s="10"/>
      <c r="G3" s="10"/>
      <c r="H3" s="10"/>
      <c r="I3" s="10"/>
      <c r="J3" s="10"/>
      <c r="K3" s="10" t="s">
        <v>57</v>
      </c>
      <c r="L3" s="10"/>
      <c r="M3" s="10"/>
      <c r="N3" s="10"/>
      <c r="O3" s="3"/>
      <c r="P3" s="246" t="str">
        <f>+zadání!C4</f>
        <v>Lvi B</v>
      </c>
      <c r="Q3" s="246"/>
      <c r="R3" s="246"/>
      <c r="S3" s="246"/>
      <c r="T3" s="246"/>
      <c r="U3" s="246"/>
      <c r="V3" s="246"/>
      <c r="W3" s="246"/>
      <c r="X3" s="247" t="s">
        <v>56</v>
      </c>
      <c r="Y3" s="247"/>
      <c r="Z3" s="247"/>
      <c r="AA3" s="247"/>
      <c r="AB3" s="246" t="str">
        <f>+zadání!F4</f>
        <v>Kometa D</v>
      </c>
      <c r="AC3" s="246"/>
      <c r="AD3" s="246"/>
      <c r="AE3" s="246"/>
      <c r="AF3" s="246"/>
      <c r="AG3" s="246"/>
      <c r="AH3" s="246"/>
      <c r="AI3" s="246"/>
      <c r="AJ3" s="246"/>
      <c r="AK3" s="10"/>
      <c r="AL3" s="27"/>
      <c r="AM3" s="10"/>
      <c r="AN3" s="10"/>
      <c r="AO3" s="10"/>
      <c r="AP3" s="10"/>
      <c r="AR3" s="248"/>
      <c r="AS3" s="248"/>
      <c r="AT3" s="248"/>
      <c r="AU3" s="248"/>
      <c r="AV3" s="248"/>
      <c r="AW3" s="248"/>
      <c r="AX3" s="26"/>
      <c r="AY3" s="250"/>
      <c r="AZ3" s="250"/>
      <c r="BA3" s="250"/>
      <c r="BB3" s="250"/>
      <c r="BC3" s="250"/>
      <c r="BD3" s="250"/>
      <c r="BE3" s="26"/>
      <c r="BF3" s="26"/>
      <c r="BG3" s="26"/>
      <c r="BH3" s="26"/>
      <c r="BI3" s="26"/>
      <c r="BJ3" s="240"/>
      <c r="BK3" s="241"/>
      <c r="BL3" s="241"/>
      <c r="BM3" s="242"/>
    </row>
    <row r="4" spans="1:65" ht="13.5" x14ac:dyDescent="0.25">
      <c r="B4" s="10"/>
      <c r="C4" s="10"/>
      <c r="D4" s="10"/>
      <c r="E4" s="10"/>
      <c r="F4" s="10"/>
      <c r="G4" s="10"/>
      <c r="H4" s="10"/>
      <c r="I4" s="10"/>
      <c r="J4" s="10"/>
      <c r="K4" s="25" t="s">
        <v>55</v>
      </c>
      <c r="L4" s="25"/>
      <c r="M4" s="25"/>
      <c r="N4" s="25"/>
      <c r="O4" s="25"/>
      <c r="P4" s="251">
        <f>+zadání!M3</f>
        <v>45200</v>
      </c>
      <c r="Q4" s="251"/>
      <c r="R4" s="251"/>
      <c r="S4" s="251"/>
      <c r="T4" s="25"/>
      <c r="U4" s="25"/>
      <c r="V4" s="25"/>
      <c r="W4" s="25"/>
      <c r="X4" s="25"/>
      <c r="Y4" s="25"/>
      <c r="Z4" s="25"/>
      <c r="AA4" s="25"/>
      <c r="AB4" s="25" t="s">
        <v>54</v>
      </c>
      <c r="AC4" s="232"/>
      <c r="AD4" s="233"/>
      <c r="AE4" s="233"/>
      <c r="AF4" s="25"/>
      <c r="AG4" s="25"/>
      <c r="AH4" s="25" t="s">
        <v>53</v>
      </c>
      <c r="AI4" s="25"/>
      <c r="AJ4" s="25"/>
      <c r="AK4" s="10"/>
      <c r="AL4" s="4"/>
      <c r="AM4" s="3" t="s">
        <v>52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43"/>
      <c r="BK4" s="244"/>
      <c r="BL4" s="244"/>
      <c r="BM4" s="245"/>
    </row>
    <row r="5" spans="1:65" s="23" customFormat="1" ht="10.5" customHeight="1" x14ac:dyDescent="0.25">
      <c r="B5" s="23" t="s">
        <v>27</v>
      </c>
      <c r="O5" s="23" t="s">
        <v>26</v>
      </c>
      <c r="AB5" s="23" t="s">
        <v>25</v>
      </c>
      <c r="AO5" s="23" t="s">
        <v>24</v>
      </c>
      <c r="BB5" s="23" t="s">
        <v>23</v>
      </c>
      <c r="BM5" s="24"/>
    </row>
    <row r="6" spans="1:65" ht="10.35" customHeight="1" x14ac:dyDescent="0.2">
      <c r="B6" s="229" t="s">
        <v>51</v>
      </c>
      <c r="C6" s="230"/>
      <c r="D6" s="230"/>
      <c r="E6" s="230"/>
      <c r="F6" s="230"/>
      <c r="G6" s="230"/>
      <c r="H6" s="230" t="s">
        <v>50</v>
      </c>
      <c r="I6" s="230"/>
      <c r="J6" s="230"/>
      <c r="K6" s="230"/>
      <c r="L6" s="230"/>
      <c r="M6" s="231"/>
      <c r="O6" s="229" t="s">
        <v>51</v>
      </c>
      <c r="P6" s="230"/>
      <c r="Q6" s="230"/>
      <c r="R6" s="230"/>
      <c r="S6" s="230"/>
      <c r="T6" s="230"/>
      <c r="U6" s="230" t="s">
        <v>50</v>
      </c>
      <c r="V6" s="230"/>
      <c r="W6" s="230"/>
      <c r="X6" s="230"/>
      <c r="Y6" s="230"/>
      <c r="Z6" s="231"/>
      <c r="AB6" s="229" t="s">
        <v>51</v>
      </c>
      <c r="AC6" s="230"/>
      <c r="AD6" s="230"/>
      <c r="AE6" s="230"/>
      <c r="AF6" s="230"/>
      <c r="AG6" s="230"/>
      <c r="AH6" s="230" t="s">
        <v>50</v>
      </c>
      <c r="AI6" s="230"/>
      <c r="AJ6" s="230"/>
      <c r="AK6" s="230"/>
      <c r="AL6" s="230"/>
      <c r="AM6" s="231"/>
      <c r="AO6" s="229" t="s">
        <v>51</v>
      </c>
      <c r="AP6" s="230"/>
      <c r="AQ6" s="230"/>
      <c r="AR6" s="230"/>
      <c r="AS6" s="230"/>
      <c r="AT6" s="230"/>
      <c r="AU6" s="230" t="s">
        <v>50</v>
      </c>
      <c r="AV6" s="230"/>
      <c r="AW6" s="230"/>
      <c r="AX6" s="230"/>
      <c r="AY6" s="230"/>
      <c r="AZ6" s="231"/>
      <c r="BB6" s="229" t="s">
        <v>51</v>
      </c>
      <c r="BC6" s="230"/>
      <c r="BD6" s="230"/>
      <c r="BE6" s="230"/>
      <c r="BF6" s="230"/>
      <c r="BG6" s="230"/>
      <c r="BH6" s="230" t="s">
        <v>50</v>
      </c>
      <c r="BI6" s="230"/>
      <c r="BJ6" s="230"/>
      <c r="BK6" s="230"/>
      <c r="BL6" s="230"/>
      <c r="BM6" s="231"/>
    </row>
    <row r="7" spans="1:65" ht="10.35" customHeight="1" x14ac:dyDescent="0.2">
      <c r="B7" s="229" t="s">
        <v>49</v>
      </c>
      <c r="C7" s="230"/>
      <c r="D7" s="230"/>
      <c r="E7" s="230"/>
      <c r="F7" s="230"/>
      <c r="G7" s="231"/>
      <c r="H7" s="229" t="s">
        <v>49</v>
      </c>
      <c r="I7" s="230"/>
      <c r="J7" s="230"/>
      <c r="K7" s="230"/>
      <c r="L7" s="230"/>
      <c r="M7" s="231"/>
      <c r="O7" s="229" t="s">
        <v>49</v>
      </c>
      <c r="P7" s="230"/>
      <c r="Q7" s="230"/>
      <c r="R7" s="230"/>
      <c r="S7" s="230"/>
      <c r="T7" s="231"/>
      <c r="U7" s="229" t="s">
        <v>49</v>
      </c>
      <c r="V7" s="230"/>
      <c r="W7" s="230"/>
      <c r="X7" s="230"/>
      <c r="Y7" s="230"/>
      <c r="Z7" s="231"/>
      <c r="AB7" s="229" t="s">
        <v>49</v>
      </c>
      <c r="AC7" s="230"/>
      <c r="AD7" s="230"/>
      <c r="AE7" s="230"/>
      <c r="AF7" s="230"/>
      <c r="AG7" s="231"/>
      <c r="AH7" s="229" t="s">
        <v>49</v>
      </c>
      <c r="AI7" s="230"/>
      <c r="AJ7" s="230"/>
      <c r="AK7" s="230"/>
      <c r="AL7" s="230"/>
      <c r="AM7" s="231"/>
      <c r="AO7" s="229" t="s">
        <v>49</v>
      </c>
      <c r="AP7" s="230"/>
      <c r="AQ7" s="230"/>
      <c r="AR7" s="230"/>
      <c r="AS7" s="230"/>
      <c r="AT7" s="231"/>
      <c r="AU7" s="229" t="s">
        <v>49</v>
      </c>
      <c r="AV7" s="230"/>
      <c r="AW7" s="230"/>
      <c r="AX7" s="230"/>
      <c r="AY7" s="230"/>
      <c r="AZ7" s="231"/>
      <c r="BB7" s="229" t="s">
        <v>49</v>
      </c>
      <c r="BC7" s="230"/>
      <c r="BD7" s="230"/>
      <c r="BE7" s="230"/>
      <c r="BF7" s="230"/>
      <c r="BG7" s="231"/>
      <c r="BH7" s="229" t="s">
        <v>49</v>
      </c>
      <c r="BI7" s="230"/>
      <c r="BJ7" s="230"/>
      <c r="BK7" s="230"/>
      <c r="BL7" s="230"/>
      <c r="BM7" s="231"/>
    </row>
    <row r="8" spans="1:65" ht="13.35" customHeight="1" x14ac:dyDescent="0.2">
      <c r="A8" s="252" t="s">
        <v>48</v>
      </c>
      <c r="B8" s="255">
        <v>1</v>
      </c>
      <c r="C8" s="13"/>
      <c r="D8" s="256"/>
      <c r="E8" s="257"/>
      <c r="F8" s="258" t="s">
        <v>47</v>
      </c>
      <c r="G8" s="258" t="s">
        <v>46</v>
      </c>
      <c r="H8" s="255">
        <v>1</v>
      </c>
      <c r="I8" s="13"/>
      <c r="J8" s="256"/>
      <c r="K8" s="257"/>
      <c r="L8" s="258" t="s">
        <v>47</v>
      </c>
      <c r="M8" s="258" t="s">
        <v>46</v>
      </c>
      <c r="O8" s="255">
        <v>1</v>
      </c>
      <c r="P8" s="13"/>
      <c r="Q8" s="256"/>
      <c r="R8" s="257"/>
      <c r="S8" s="258" t="s">
        <v>47</v>
      </c>
      <c r="T8" s="258" t="s">
        <v>46</v>
      </c>
      <c r="U8" s="255">
        <v>1</v>
      </c>
      <c r="V8" s="13"/>
      <c r="W8" s="256"/>
      <c r="X8" s="257"/>
      <c r="Y8" s="258" t="s">
        <v>47</v>
      </c>
      <c r="Z8" s="258" t="s">
        <v>46</v>
      </c>
      <c r="AB8" s="255">
        <v>1</v>
      </c>
      <c r="AC8" s="13"/>
      <c r="AD8" s="256"/>
      <c r="AE8" s="257"/>
      <c r="AF8" s="258" t="s">
        <v>47</v>
      </c>
      <c r="AG8" s="258" t="s">
        <v>46</v>
      </c>
      <c r="AH8" s="255">
        <v>1</v>
      </c>
      <c r="AI8" s="13"/>
      <c r="AJ8" s="256"/>
      <c r="AK8" s="257"/>
      <c r="AL8" s="258" t="s">
        <v>47</v>
      </c>
      <c r="AM8" s="258" t="s">
        <v>46</v>
      </c>
      <c r="AO8" s="255">
        <v>1</v>
      </c>
      <c r="AP8" s="13"/>
      <c r="AQ8" s="256"/>
      <c r="AR8" s="257"/>
      <c r="AS8" s="258" t="s">
        <v>47</v>
      </c>
      <c r="AT8" s="258" t="s">
        <v>46</v>
      </c>
      <c r="AU8" s="255">
        <v>1</v>
      </c>
      <c r="AV8" s="13"/>
      <c r="AW8" s="256"/>
      <c r="AX8" s="257"/>
      <c r="AY8" s="258" t="s">
        <v>47</v>
      </c>
      <c r="AZ8" s="258" t="s">
        <v>46</v>
      </c>
      <c r="BB8" s="255">
        <v>1</v>
      </c>
      <c r="BC8" s="13"/>
      <c r="BD8" s="256"/>
      <c r="BE8" s="257"/>
      <c r="BF8" s="258" t="s">
        <v>47</v>
      </c>
      <c r="BG8" s="258" t="s">
        <v>46</v>
      </c>
      <c r="BH8" s="255">
        <v>1</v>
      </c>
      <c r="BI8" s="13"/>
      <c r="BJ8" s="256"/>
      <c r="BK8" s="257"/>
      <c r="BL8" s="258" t="s">
        <v>47</v>
      </c>
      <c r="BM8" s="258" t="s">
        <v>46</v>
      </c>
    </row>
    <row r="9" spans="1:65" ht="13.35" customHeight="1" x14ac:dyDescent="0.2">
      <c r="A9" s="253"/>
      <c r="B9" s="255"/>
      <c r="C9" s="13"/>
      <c r="D9" s="256"/>
      <c r="E9" s="257"/>
      <c r="F9" s="258"/>
      <c r="G9" s="258"/>
      <c r="H9" s="255"/>
      <c r="I9" s="13"/>
      <c r="J9" s="256"/>
      <c r="K9" s="257"/>
      <c r="L9" s="258"/>
      <c r="M9" s="258"/>
      <c r="O9" s="255"/>
      <c r="P9" s="13"/>
      <c r="Q9" s="256"/>
      <c r="R9" s="257"/>
      <c r="S9" s="258"/>
      <c r="T9" s="258"/>
      <c r="U9" s="255"/>
      <c r="V9" s="13"/>
      <c r="W9" s="256"/>
      <c r="X9" s="257"/>
      <c r="Y9" s="258"/>
      <c r="Z9" s="258"/>
      <c r="AB9" s="255"/>
      <c r="AC9" s="13"/>
      <c r="AD9" s="256"/>
      <c r="AE9" s="257"/>
      <c r="AF9" s="258"/>
      <c r="AG9" s="258"/>
      <c r="AH9" s="255"/>
      <c r="AI9" s="13"/>
      <c r="AJ9" s="256"/>
      <c r="AK9" s="257"/>
      <c r="AL9" s="258"/>
      <c r="AM9" s="258"/>
      <c r="AO9" s="255"/>
      <c r="AP9" s="13"/>
      <c r="AQ9" s="256"/>
      <c r="AR9" s="257"/>
      <c r="AS9" s="258"/>
      <c r="AT9" s="258"/>
      <c r="AU9" s="255"/>
      <c r="AV9" s="13"/>
      <c r="AW9" s="256"/>
      <c r="AX9" s="257"/>
      <c r="AY9" s="258"/>
      <c r="AZ9" s="258"/>
      <c r="BB9" s="255"/>
      <c r="BC9" s="13"/>
      <c r="BD9" s="256"/>
      <c r="BE9" s="257"/>
      <c r="BF9" s="258"/>
      <c r="BG9" s="258"/>
      <c r="BH9" s="255"/>
      <c r="BI9" s="13"/>
      <c r="BJ9" s="256"/>
      <c r="BK9" s="257"/>
      <c r="BL9" s="258"/>
      <c r="BM9" s="258"/>
    </row>
    <row r="10" spans="1:65" ht="13.35" customHeight="1" x14ac:dyDescent="0.2">
      <c r="A10" s="253"/>
      <c r="B10" s="255">
        <v>2</v>
      </c>
      <c r="C10" s="13"/>
      <c r="D10" s="256"/>
      <c r="E10" s="257"/>
      <c r="F10" s="258"/>
      <c r="G10" s="258"/>
      <c r="H10" s="255">
        <v>2</v>
      </c>
      <c r="I10" s="13"/>
      <c r="J10" s="256"/>
      <c r="K10" s="257"/>
      <c r="L10" s="258"/>
      <c r="M10" s="258"/>
      <c r="O10" s="255">
        <v>2</v>
      </c>
      <c r="P10" s="13"/>
      <c r="Q10" s="256"/>
      <c r="R10" s="257"/>
      <c r="S10" s="258"/>
      <c r="T10" s="258"/>
      <c r="U10" s="255">
        <v>2</v>
      </c>
      <c r="V10" s="13"/>
      <c r="W10" s="256"/>
      <c r="X10" s="257"/>
      <c r="Y10" s="258"/>
      <c r="Z10" s="258"/>
      <c r="AB10" s="255">
        <v>2</v>
      </c>
      <c r="AC10" s="13"/>
      <c r="AD10" s="256"/>
      <c r="AE10" s="257"/>
      <c r="AF10" s="258"/>
      <c r="AG10" s="258"/>
      <c r="AH10" s="255">
        <v>2</v>
      </c>
      <c r="AI10" s="13"/>
      <c r="AJ10" s="256"/>
      <c r="AK10" s="257"/>
      <c r="AL10" s="258"/>
      <c r="AM10" s="258"/>
      <c r="AO10" s="255">
        <v>2</v>
      </c>
      <c r="AP10" s="13"/>
      <c r="AQ10" s="256"/>
      <c r="AR10" s="257"/>
      <c r="AS10" s="258"/>
      <c r="AT10" s="258"/>
      <c r="AU10" s="255">
        <v>2</v>
      </c>
      <c r="AV10" s="13"/>
      <c r="AW10" s="256"/>
      <c r="AX10" s="257"/>
      <c r="AY10" s="258"/>
      <c r="AZ10" s="258"/>
      <c r="BB10" s="255">
        <v>2</v>
      </c>
      <c r="BC10" s="13"/>
      <c r="BD10" s="256"/>
      <c r="BE10" s="257"/>
      <c r="BF10" s="258"/>
      <c r="BG10" s="258"/>
      <c r="BH10" s="255">
        <v>2</v>
      </c>
      <c r="BI10" s="13"/>
      <c r="BJ10" s="256"/>
      <c r="BK10" s="257"/>
      <c r="BL10" s="258"/>
      <c r="BM10" s="258"/>
    </row>
    <row r="11" spans="1:65" ht="13.35" customHeight="1" x14ac:dyDescent="0.2">
      <c r="A11" s="253"/>
      <c r="B11" s="255"/>
      <c r="C11" s="13"/>
      <c r="D11" s="256"/>
      <c r="E11" s="257"/>
      <c r="F11" s="258"/>
      <c r="G11" s="258"/>
      <c r="H11" s="255"/>
      <c r="I11" s="13"/>
      <c r="J11" s="256"/>
      <c r="K11" s="257"/>
      <c r="L11" s="258"/>
      <c r="M11" s="258"/>
      <c r="O11" s="255"/>
      <c r="P11" s="13"/>
      <c r="Q11" s="256"/>
      <c r="R11" s="257"/>
      <c r="S11" s="258"/>
      <c r="T11" s="258"/>
      <c r="U11" s="255"/>
      <c r="V11" s="13"/>
      <c r="W11" s="256"/>
      <c r="X11" s="257"/>
      <c r="Y11" s="258"/>
      <c r="Z11" s="258"/>
      <c r="AB11" s="255"/>
      <c r="AC11" s="13"/>
      <c r="AD11" s="256"/>
      <c r="AE11" s="257"/>
      <c r="AF11" s="258"/>
      <c r="AG11" s="258"/>
      <c r="AH11" s="255"/>
      <c r="AI11" s="13"/>
      <c r="AJ11" s="256"/>
      <c r="AK11" s="257"/>
      <c r="AL11" s="258"/>
      <c r="AM11" s="258"/>
      <c r="AO11" s="255"/>
      <c r="AP11" s="13"/>
      <c r="AQ11" s="256"/>
      <c r="AR11" s="257"/>
      <c r="AS11" s="258"/>
      <c r="AT11" s="258"/>
      <c r="AU11" s="255"/>
      <c r="AV11" s="13"/>
      <c r="AW11" s="256"/>
      <c r="AX11" s="257"/>
      <c r="AY11" s="258"/>
      <c r="AZ11" s="258"/>
      <c r="BB11" s="255"/>
      <c r="BC11" s="13"/>
      <c r="BD11" s="256"/>
      <c r="BE11" s="257"/>
      <c r="BF11" s="258"/>
      <c r="BG11" s="258"/>
      <c r="BH11" s="255"/>
      <c r="BI11" s="13"/>
      <c r="BJ11" s="256"/>
      <c r="BK11" s="257"/>
      <c r="BL11" s="258"/>
      <c r="BM11" s="258"/>
    </row>
    <row r="12" spans="1:65" ht="13.35" customHeight="1" x14ac:dyDescent="0.2">
      <c r="A12" s="253"/>
      <c r="B12" s="255">
        <v>3</v>
      </c>
      <c r="C12" s="13"/>
      <c r="D12" s="256"/>
      <c r="E12" s="257"/>
      <c r="F12" s="258"/>
      <c r="G12" s="258"/>
      <c r="H12" s="255">
        <v>3</v>
      </c>
      <c r="I12" s="13"/>
      <c r="J12" s="256"/>
      <c r="K12" s="257"/>
      <c r="L12" s="258"/>
      <c r="M12" s="258"/>
      <c r="O12" s="255">
        <v>3</v>
      </c>
      <c r="P12" s="13"/>
      <c r="Q12" s="256"/>
      <c r="R12" s="257"/>
      <c r="S12" s="258"/>
      <c r="T12" s="258"/>
      <c r="U12" s="255">
        <v>3</v>
      </c>
      <c r="V12" s="13"/>
      <c r="W12" s="256"/>
      <c r="X12" s="257"/>
      <c r="Y12" s="258"/>
      <c r="Z12" s="258"/>
      <c r="AB12" s="255">
        <v>3</v>
      </c>
      <c r="AC12" s="13"/>
      <c r="AD12" s="256"/>
      <c r="AE12" s="257"/>
      <c r="AF12" s="258"/>
      <c r="AG12" s="258"/>
      <c r="AH12" s="255">
        <v>3</v>
      </c>
      <c r="AI12" s="13"/>
      <c r="AJ12" s="256"/>
      <c r="AK12" s="257"/>
      <c r="AL12" s="258"/>
      <c r="AM12" s="258"/>
      <c r="AO12" s="255">
        <v>3</v>
      </c>
      <c r="AP12" s="13"/>
      <c r="AQ12" s="256"/>
      <c r="AR12" s="257"/>
      <c r="AS12" s="258"/>
      <c r="AT12" s="258"/>
      <c r="AU12" s="255">
        <v>3</v>
      </c>
      <c r="AV12" s="13"/>
      <c r="AW12" s="256"/>
      <c r="AX12" s="257"/>
      <c r="AY12" s="258"/>
      <c r="AZ12" s="258"/>
      <c r="BB12" s="255">
        <v>3</v>
      </c>
      <c r="BC12" s="13"/>
      <c r="BD12" s="256"/>
      <c r="BE12" s="257"/>
      <c r="BF12" s="258"/>
      <c r="BG12" s="258"/>
      <c r="BH12" s="255">
        <v>3</v>
      </c>
      <c r="BI12" s="13"/>
      <c r="BJ12" s="256"/>
      <c r="BK12" s="257"/>
      <c r="BL12" s="258"/>
      <c r="BM12" s="258"/>
    </row>
    <row r="13" spans="1:65" ht="13.35" customHeight="1" x14ac:dyDescent="0.2">
      <c r="A13" s="253"/>
      <c r="B13" s="255"/>
      <c r="C13" s="13"/>
      <c r="D13" s="256"/>
      <c r="E13" s="257"/>
      <c r="F13" s="258"/>
      <c r="G13" s="258"/>
      <c r="H13" s="255"/>
      <c r="I13" s="13"/>
      <c r="J13" s="256"/>
      <c r="K13" s="257"/>
      <c r="L13" s="258"/>
      <c r="M13" s="258"/>
      <c r="O13" s="255"/>
      <c r="P13" s="13"/>
      <c r="Q13" s="256"/>
      <c r="R13" s="257"/>
      <c r="S13" s="258"/>
      <c r="T13" s="258"/>
      <c r="U13" s="255"/>
      <c r="V13" s="13"/>
      <c r="W13" s="256"/>
      <c r="X13" s="257"/>
      <c r="Y13" s="258"/>
      <c r="Z13" s="258"/>
      <c r="AB13" s="255"/>
      <c r="AC13" s="13"/>
      <c r="AD13" s="256"/>
      <c r="AE13" s="257"/>
      <c r="AF13" s="258"/>
      <c r="AG13" s="258"/>
      <c r="AH13" s="255"/>
      <c r="AI13" s="13"/>
      <c r="AJ13" s="256"/>
      <c r="AK13" s="257"/>
      <c r="AL13" s="258"/>
      <c r="AM13" s="258"/>
      <c r="AO13" s="255"/>
      <c r="AP13" s="13"/>
      <c r="AQ13" s="256"/>
      <c r="AR13" s="257"/>
      <c r="AS13" s="258"/>
      <c r="AT13" s="258"/>
      <c r="AU13" s="255"/>
      <c r="AV13" s="13"/>
      <c r="AW13" s="256"/>
      <c r="AX13" s="257"/>
      <c r="AY13" s="258"/>
      <c r="AZ13" s="258"/>
      <c r="BB13" s="255"/>
      <c r="BC13" s="13"/>
      <c r="BD13" s="256"/>
      <c r="BE13" s="257"/>
      <c r="BF13" s="258"/>
      <c r="BG13" s="258"/>
      <c r="BH13" s="255"/>
      <c r="BI13" s="13"/>
      <c r="BJ13" s="256"/>
      <c r="BK13" s="257"/>
      <c r="BL13" s="258"/>
      <c r="BM13" s="258"/>
    </row>
    <row r="14" spans="1:65" ht="13.35" customHeight="1" x14ac:dyDescent="0.2">
      <c r="A14" s="253"/>
      <c r="B14" s="255">
        <v>4</v>
      </c>
      <c r="C14" s="13"/>
      <c r="D14" s="256"/>
      <c r="E14" s="257"/>
      <c r="F14" s="258"/>
      <c r="G14" s="258"/>
      <c r="H14" s="255">
        <v>4</v>
      </c>
      <c r="I14" s="13"/>
      <c r="J14" s="256"/>
      <c r="K14" s="257"/>
      <c r="L14" s="258"/>
      <c r="M14" s="258"/>
      <c r="O14" s="255">
        <v>4</v>
      </c>
      <c r="P14" s="13"/>
      <c r="Q14" s="256"/>
      <c r="R14" s="257"/>
      <c r="S14" s="258"/>
      <c r="T14" s="258"/>
      <c r="U14" s="255">
        <v>4</v>
      </c>
      <c r="V14" s="13"/>
      <c r="W14" s="256"/>
      <c r="X14" s="257"/>
      <c r="Y14" s="258"/>
      <c r="Z14" s="258"/>
      <c r="AB14" s="255">
        <v>4</v>
      </c>
      <c r="AC14" s="13"/>
      <c r="AD14" s="256"/>
      <c r="AE14" s="257"/>
      <c r="AF14" s="258"/>
      <c r="AG14" s="258"/>
      <c r="AH14" s="255">
        <v>4</v>
      </c>
      <c r="AI14" s="13"/>
      <c r="AJ14" s="256"/>
      <c r="AK14" s="257"/>
      <c r="AL14" s="258"/>
      <c r="AM14" s="258"/>
      <c r="AO14" s="255">
        <v>4</v>
      </c>
      <c r="AP14" s="13"/>
      <c r="AQ14" s="256"/>
      <c r="AR14" s="257"/>
      <c r="AS14" s="258"/>
      <c r="AT14" s="258"/>
      <c r="AU14" s="255">
        <v>4</v>
      </c>
      <c r="AV14" s="13"/>
      <c r="AW14" s="256"/>
      <c r="AX14" s="257"/>
      <c r="AY14" s="258"/>
      <c r="AZ14" s="258"/>
      <c r="BB14" s="255">
        <v>4</v>
      </c>
      <c r="BC14" s="13"/>
      <c r="BD14" s="256"/>
      <c r="BE14" s="257"/>
      <c r="BF14" s="258"/>
      <c r="BG14" s="258"/>
      <c r="BH14" s="255">
        <v>4</v>
      </c>
      <c r="BI14" s="13"/>
      <c r="BJ14" s="256"/>
      <c r="BK14" s="257"/>
      <c r="BL14" s="258"/>
      <c r="BM14" s="258"/>
    </row>
    <row r="15" spans="1:65" ht="13.35" customHeight="1" x14ac:dyDescent="0.2">
      <c r="A15" s="253"/>
      <c r="B15" s="255"/>
      <c r="C15" s="13"/>
      <c r="D15" s="256"/>
      <c r="E15" s="257"/>
      <c r="F15" s="258"/>
      <c r="G15" s="258"/>
      <c r="H15" s="255"/>
      <c r="I15" s="13"/>
      <c r="J15" s="256"/>
      <c r="K15" s="257"/>
      <c r="L15" s="258"/>
      <c r="M15" s="258"/>
      <c r="O15" s="255"/>
      <c r="P15" s="13"/>
      <c r="Q15" s="256"/>
      <c r="R15" s="257"/>
      <c r="S15" s="258"/>
      <c r="T15" s="258"/>
      <c r="U15" s="255"/>
      <c r="V15" s="13"/>
      <c r="W15" s="256"/>
      <c r="X15" s="257"/>
      <c r="Y15" s="258"/>
      <c r="Z15" s="258"/>
      <c r="AB15" s="255"/>
      <c r="AC15" s="13"/>
      <c r="AD15" s="256"/>
      <c r="AE15" s="257"/>
      <c r="AF15" s="258"/>
      <c r="AG15" s="258"/>
      <c r="AH15" s="255"/>
      <c r="AI15" s="13"/>
      <c r="AJ15" s="256"/>
      <c r="AK15" s="257"/>
      <c r="AL15" s="258"/>
      <c r="AM15" s="258"/>
      <c r="AO15" s="255"/>
      <c r="AP15" s="13"/>
      <c r="AQ15" s="256"/>
      <c r="AR15" s="257"/>
      <c r="AS15" s="258"/>
      <c r="AT15" s="258"/>
      <c r="AU15" s="255"/>
      <c r="AV15" s="13"/>
      <c r="AW15" s="256"/>
      <c r="AX15" s="257"/>
      <c r="AY15" s="258"/>
      <c r="AZ15" s="258"/>
      <c r="BB15" s="255"/>
      <c r="BC15" s="13"/>
      <c r="BD15" s="256"/>
      <c r="BE15" s="257"/>
      <c r="BF15" s="258"/>
      <c r="BG15" s="258"/>
      <c r="BH15" s="255"/>
      <c r="BI15" s="13"/>
      <c r="BJ15" s="256"/>
      <c r="BK15" s="257"/>
      <c r="BL15" s="258"/>
      <c r="BM15" s="258"/>
    </row>
    <row r="16" spans="1:65" ht="13.35" customHeight="1" x14ac:dyDescent="0.2">
      <c r="A16" s="253"/>
      <c r="B16" s="255">
        <v>5</v>
      </c>
      <c r="C16" s="13"/>
      <c r="D16" s="256"/>
      <c r="E16" s="257"/>
      <c r="F16" s="258"/>
      <c r="G16" s="258"/>
      <c r="H16" s="255">
        <v>5</v>
      </c>
      <c r="I16" s="13"/>
      <c r="J16" s="256"/>
      <c r="K16" s="257"/>
      <c r="L16" s="258"/>
      <c r="M16" s="258"/>
      <c r="O16" s="255">
        <v>5</v>
      </c>
      <c r="P16" s="13"/>
      <c r="Q16" s="256"/>
      <c r="R16" s="257"/>
      <c r="S16" s="258"/>
      <c r="T16" s="258"/>
      <c r="U16" s="255">
        <v>5</v>
      </c>
      <c r="V16" s="13"/>
      <c r="W16" s="256"/>
      <c r="X16" s="257"/>
      <c r="Y16" s="258"/>
      <c r="Z16" s="258"/>
      <c r="AB16" s="255">
        <v>5</v>
      </c>
      <c r="AC16" s="13"/>
      <c r="AD16" s="256"/>
      <c r="AE16" s="257"/>
      <c r="AF16" s="258"/>
      <c r="AG16" s="258"/>
      <c r="AH16" s="255">
        <v>5</v>
      </c>
      <c r="AI16" s="13"/>
      <c r="AJ16" s="256"/>
      <c r="AK16" s="257"/>
      <c r="AL16" s="258"/>
      <c r="AM16" s="258"/>
      <c r="AO16" s="255">
        <v>5</v>
      </c>
      <c r="AP16" s="13"/>
      <c r="AQ16" s="256"/>
      <c r="AR16" s="257"/>
      <c r="AS16" s="258"/>
      <c r="AT16" s="258"/>
      <c r="AU16" s="255">
        <v>5</v>
      </c>
      <c r="AV16" s="13"/>
      <c r="AW16" s="256"/>
      <c r="AX16" s="257"/>
      <c r="AY16" s="258"/>
      <c r="AZ16" s="258"/>
      <c r="BB16" s="255">
        <v>5</v>
      </c>
      <c r="BC16" s="13"/>
      <c r="BD16" s="256"/>
      <c r="BE16" s="257"/>
      <c r="BF16" s="258"/>
      <c r="BG16" s="258"/>
      <c r="BH16" s="255">
        <v>5</v>
      </c>
      <c r="BI16" s="13"/>
      <c r="BJ16" s="256"/>
      <c r="BK16" s="257"/>
      <c r="BL16" s="258"/>
      <c r="BM16" s="258"/>
    </row>
    <row r="17" spans="1:65" ht="13.35" customHeight="1" x14ac:dyDescent="0.2">
      <c r="A17" s="253"/>
      <c r="B17" s="255"/>
      <c r="C17" s="13"/>
      <c r="D17" s="256"/>
      <c r="E17" s="257"/>
      <c r="F17" s="258"/>
      <c r="G17" s="258"/>
      <c r="H17" s="255"/>
      <c r="I17" s="13"/>
      <c r="J17" s="256"/>
      <c r="K17" s="257"/>
      <c r="L17" s="258"/>
      <c r="M17" s="258"/>
      <c r="O17" s="255"/>
      <c r="P17" s="13"/>
      <c r="Q17" s="256"/>
      <c r="R17" s="257"/>
      <c r="S17" s="258"/>
      <c r="T17" s="258"/>
      <c r="U17" s="255"/>
      <c r="V17" s="13"/>
      <c r="W17" s="256"/>
      <c r="X17" s="257"/>
      <c r="Y17" s="258"/>
      <c r="Z17" s="258"/>
      <c r="AB17" s="255"/>
      <c r="AC17" s="13"/>
      <c r="AD17" s="256"/>
      <c r="AE17" s="257"/>
      <c r="AF17" s="258"/>
      <c r="AG17" s="258"/>
      <c r="AH17" s="255"/>
      <c r="AI17" s="13"/>
      <c r="AJ17" s="256"/>
      <c r="AK17" s="257"/>
      <c r="AL17" s="258"/>
      <c r="AM17" s="258"/>
      <c r="AO17" s="255"/>
      <c r="AP17" s="13"/>
      <c r="AQ17" s="256"/>
      <c r="AR17" s="257"/>
      <c r="AS17" s="258"/>
      <c r="AT17" s="258"/>
      <c r="AU17" s="255"/>
      <c r="AV17" s="13"/>
      <c r="AW17" s="256"/>
      <c r="AX17" s="257"/>
      <c r="AY17" s="258"/>
      <c r="AZ17" s="258"/>
      <c r="BB17" s="255"/>
      <c r="BC17" s="13"/>
      <c r="BD17" s="256"/>
      <c r="BE17" s="257"/>
      <c r="BF17" s="258"/>
      <c r="BG17" s="258"/>
      <c r="BH17" s="255"/>
      <c r="BI17" s="13"/>
      <c r="BJ17" s="256"/>
      <c r="BK17" s="257"/>
      <c r="BL17" s="258"/>
      <c r="BM17" s="258"/>
    </row>
    <row r="18" spans="1:65" ht="13.35" customHeight="1" x14ac:dyDescent="0.2">
      <c r="A18" s="253"/>
      <c r="B18" s="255">
        <v>6</v>
      </c>
      <c r="C18" s="13"/>
      <c r="D18" s="256"/>
      <c r="E18" s="257"/>
      <c r="F18" s="258"/>
      <c r="G18" s="258"/>
      <c r="H18" s="255">
        <v>6</v>
      </c>
      <c r="I18" s="13"/>
      <c r="J18" s="256"/>
      <c r="K18" s="257"/>
      <c r="L18" s="258"/>
      <c r="M18" s="258"/>
      <c r="O18" s="255">
        <v>6</v>
      </c>
      <c r="P18" s="13"/>
      <c r="Q18" s="256"/>
      <c r="R18" s="257"/>
      <c r="S18" s="258"/>
      <c r="T18" s="258"/>
      <c r="U18" s="255">
        <v>6</v>
      </c>
      <c r="V18" s="13"/>
      <c r="W18" s="256"/>
      <c r="X18" s="257"/>
      <c r="Y18" s="258"/>
      <c r="Z18" s="258"/>
      <c r="AB18" s="255">
        <v>6</v>
      </c>
      <c r="AC18" s="13"/>
      <c r="AD18" s="256"/>
      <c r="AE18" s="257"/>
      <c r="AF18" s="258"/>
      <c r="AG18" s="258"/>
      <c r="AH18" s="255">
        <v>6</v>
      </c>
      <c r="AI18" s="13"/>
      <c r="AJ18" s="256"/>
      <c r="AK18" s="257"/>
      <c r="AL18" s="258"/>
      <c r="AM18" s="258"/>
      <c r="AO18" s="255">
        <v>6</v>
      </c>
      <c r="AP18" s="13"/>
      <c r="AQ18" s="256"/>
      <c r="AR18" s="257"/>
      <c r="AS18" s="258"/>
      <c r="AT18" s="258"/>
      <c r="AU18" s="255">
        <v>6</v>
      </c>
      <c r="AV18" s="13"/>
      <c r="AW18" s="256"/>
      <c r="AX18" s="257"/>
      <c r="AY18" s="258"/>
      <c r="AZ18" s="258"/>
      <c r="BB18" s="255">
        <v>6</v>
      </c>
      <c r="BC18" s="13"/>
      <c r="BD18" s="256"/>
      <c r="BE18" s="257"/>
      <c r="BF18" s="258"/>
      <c r="BG18" s="258"/>
      <c r="BH18" s="255">
        <v>6</v>
      </c>
      <c r="BI18" s="13"/>
      <c r="BJ18" s="256"/>
      <c r="BK18" s="257"/>
      <c r="BL18" s="258"/>
      <c r="BM18" s="258"/>
    </row>
    <row r="19" spans="1:65" ht="13.35" customHeight="1" x14ac:dyDescent="0.2">
      <c r="A19" s="254"/>
      <c r="B19" s="255"/>
      <c r="C19" s="13"/>
      <c r="D19" s="256"/>
      <c r="E19" s="257"/>
      <c r="F19" s="258"/>
      <c r="G19" s="258"/>
      <c r="H19" s="255"/>
      <c r="I19" s="13"/>
      <c r="J19" s="256"/>
      <c r="K19" s="257"/>
      <c r="L19" s="258"/>
      <c r="M19" s="258"/>
      <c r="O19" s="255"/>
      <c r="P19" s="13"/>
      <c r="Q19" s="256"/>
      <c r="R19" s="257"/>
      <c r="S19" s="258"/>
      <c r="T19" s="258"/>
      <c r="U19" s="255"/>
      <c r="V19" s="13"/>
      <c r="W19" s="256"/>
      <c r="X19" s="257"/>
      <c r="Y19" s="258"/>
      <c r="Z19" s="258"/>
      <c r="AB19" s="255"/>
      <c r="AC19" s="13"/>
      <c r="AD19" s="256"/>
      <c r="AE19" s="257"/>
      <c r="AF19" s="258"/>
      <c r="AG19" s="258"/>
      <c r="AH19" s="255"/>
      <c r="AI19" s="13"/>
      <c r="AJ19" s="256"/>
      <c r="AK19" s="257"/>
      <c r="AL19" s="258"/>
      <c r="AM19" s="258"/>
      <c r="AO19" s="255"/>
      <c r="AP19" s="13"/>
      <c r="AQ19" s="256"/>
      <c r="AR19" s="257"/>
      <c r="AS19" s="258"/>
      <c r="AT19" s="258"/>
      <c r="AU19" s="255"/>
      <c r="AV19" s="13"/>
      <c r="AW19" s="256"/>
      <c r="AX19" s="257"/>
      <c r="AY19" s="258"/>
      <c r="AZ19" s="258"/>
      <c r="BB19" s="255"/>
      <c r="BC19" s="13"/>
      <c r="BD19" s="256"/>
      <c r="BE19" s="257"/>
      <c r="BF19" s="258"/>
      <c r="BG19" s="258"/>
      <c r="BH19" s="255"/>
      <c r="BI19" s="13"/>
      <c r="BJ19" s="256"/>
      <c r="BK19" s="257"/>
      <c r="BL19" s="258"/>
      <c r="BM19" s="258"/>
    </row>
    <row r="20" spans="1:65" ht="17.25" customHeight="1" x14ac:dyDescent="0.2">
      <c r="A20" s="22"/>
      <c r="B20" s="265" t="s">
        <v>45</v>
      </c>
      <c r="C20" s="266"/>
      <c r="D20" s="265" t="s">
        <v>44</v>
      </c>
      <c r="E20" s="266"/>
      <c r="F20" s="261"/>
      <c r="G20" s="262"/>
      <c r="H20" s="265" t="s">
        <v>45</v>
      </c>
      <c r="I20" s="266"/>
      <c r="J20" s="265" t="s">
        <v>44</v>
      </c>
      <c r="K20" s="266"/>
      <c r="L20" s="261"/>
      <c r="M20" s="262"/>
      <c r="O20" s="265" t="s">
        <v>45</v>
      </c>
      <c r="P20" s="266"/>
      <c r="Q20" s="265" t="s">
        <v>44</v>
      </c>
      <c r="R20" s="266"/>
      <c r="S20" s="261"/>
      <c r="T20" s="262"/>
      <c r="U20" s="259" t="s">
        <v>45</v>
      </c>
      <c r="V20" s="260"/>
      <c r="W20" s="259" t="s">
        <v>44</v>
      </c>
      <c r="X20" s="260"/>
      <c r="Y20" s="261"/>
      <c r="Z20" s="262"/>
      <c r="AB20" s="259" t="s">
        <v>45</v>
      </c>
      <c r="AC20" s="260"/>
      <c r="AD20" s="259" t="s">
        <v>44</v>
      </c>
      <c r="AE20" s="260"/>
      <c r="AF20" s="261"/>
      <c r="AG20" s="262"/>
      <c r="AH20" s="259" t="s">
        <v>45</v>
      </c>
      <c r="AI20" s="260"/>
      <c r="AJ20" s="259" t="s">
        <v>44</v>
      </c>
      <c r="AK20" s="260"/>
      <c r="AL20" s="261"/>
      <c r="AM20" s="262"/>
      <c r="AO20" s="259" t="s">
        <v>45</v>
      </c>
      <c r="AP20" s="260"/>
      <c r="AQ20" s="259" t="s">
        <v>44</v>
      </c>
      <c r="AR20" s="260"/>
      <c r="AS20" s="261"/>
      <c r="AT20" s="262"/>
      <c r="AU20" s="259" t="s">
        <v>45</v>
      </c>
      <c r="AV20" s="260"/>
      <c r="AW20" s="259" t="s">
        <v>44</v>
      </c>
      <c r="AX20" s="260"/>
      <c r="AY20" s="261"/>
      <c r="AZ20" s="262"/>
      <c r="BB20" s="259" t="s">
        <v>45</v>
      </c>
      <c r="BC20" s="260"/>
      <c r="BD20" s="263" t="s">
        <v>44</v>
      </c>
      <c r="BE20" s="264"/>
      <c r="BF20" s="267"/>
      <c r="BG20" s="268"/>
      <c r="BH20" s="259" t="s">
        <v>45</v>
      </c>
      <c r="BI20" s="260"/>
      <c r="BJ20" s="263" t="s">
        <v>44</v>
      </c>
      <c r="BK20" s="264"/>
      <c r="BL20" s="267"/>
      <c r="BM20" s="268"/>
    </row>
    <row r="21" spans="1:65" ht="6" customHeight="1" x14ac:dyDescent="0.2">
      <c r="B21" s="21"/>
      <c r="D21" s="20"/>
      <c r="E21" s="20"/>
      <c r="F21" s="19"/>
      <c r="G21" s="19"/>
      <c r="H21" s="21"/>
      <c r="J21" s="20"/>
      <c r="K21" s="20"/>
      <c r="L21" s="19"/>
      <c r="M21" s="19"/>
      <c r="O21" s="21"/>
      <c r="Q21" s="20"/>
      <c r="R21" s="20"/>
      <c r="S21" s="19"/>
      <c r="T21" s="19"/>
      <c r="U21" s="21"/>
      <c r="W21" s="20"/>
      <c r="X21" s="20"/>
      <c r="Y21" s="19"/>
      <c r="Z21" s="19"/>
      <c r="AB21" s="21"/>
      <c r="AD21" s="20"/>
      <c r="AE21" s="20"/>
      <c r="AF21" s="19"/>
      <c r="AG21" s="19"/>
      <c r="AH21" s="21"/>
      <c r="AJ21" s="20"/>
      <c r="AK21" s="20"/>
      <c r="AL21" s="19"/>
      <c r="AM21" s="19"/>
      <c r="AO21" s="21"/>
      <c r="AQ21" s="20"/>
      <c r="AR21" s="20"/>
      <c r="AS21" s="19"/>
      <c r="AT21" s="19"/>
      <c r="AU21" s="21"/>
      <c r="AW21" s="20"/>
      <c r="AX21" s="20"/>
      <c r="AY21" s="19"/>
      <c r="AZ21" s="19"/>
      <c r="BB21" s="21"/>
      <c r="BD21" s="20"/>
      <c r="BE21" s="20"/>
      <c r="BF21" s="19"/>
      <c r="BG21" s="19"/>
      <c r="BH21" s="21"/>
      <c r="BJ21" s="20"/>
      <c r="BK21" s="20"/>
      <c r="BL21" s="19"/>
      <c r="BM21" s="18"/>
    </row>
    <row r="22" spans="1:65" ht="17.25" customHeight="1" x14ac:dyDescent="0.25">
      <c r="B22" s="277" t="s">
        <v>43</v>
      </c>
      <c r="C22" s="278"/>
      <c r="D22" s="278"/>
      <c r="E22" s="278"/>
      <c r="F22" s="275" t="str">
        <f>+P3</f>
        <v>Lvi B</v>
      </c>
      <c r="G22" s="275"/>
      <c r="H22" s="275"/>
      <c r="I22" s="275"/>
      <c r="J22" s="275"/>
      <c r="K22" s="276"/>
      <c r="L22" s="277" t="s">
        <v>42</v>
      </c>
      <c r="M22" s="278"/>
      <c r="N22" s="278"/>
      <c r="O22" s="278"/>
      <c r="P22" s="278"/>
      <c r="Q22" s="275" t="str">
        <f>+AB3</f>
        <v>Kometa D</v>
      </c>
      <c r="R22" s="275"/>
      <c r="S22" s="275"/>
      <c r="T22" s="275"/>
      <c r="U22" s="275"/>
      <c r="V22" s="276"/>
      <c r="W22" s="10" t="s">
        <v>41</v>
      </c>
      <c r="AI22" s="3" t="s">
        <v>40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M22" s="17"/>
    </row>
    <row r="23" spans="1:65" s="10" customFormat="1" ht="12.75" customHeight="1" x14ac:dyDescent="0.25">
      <c r="B23" s="271" t="s">
        <v>39</v>
      </c>
      <c r="C23" s="271"/>
      <c r="D23" s="271"/>
      <c r="E23" s="271"/>
      <c r="F23" s="271"/>
      <c r="G23" s="271"/>
      <c r="H23" s="271"/>
      <c r="I23" s="271"/>
      <c r="J23" s="282" t="s">
        <v>38</v>
      </c>
      <c r="K23" s="282"/>
      <c r="L23" s="271" t="s">
        <v>39</v>
      </c>
      <c r="M23" s="271"/>
      <c r="N23" s="271"/>
      <c r="O23" s="271"/>
      <c r="P23" s="271"/>
      <c r="Q23" s="271"/>
      <c r="R23" s="271"/>
      <c r="S23" s="271"/>
      <c r="T23" s="271"/>
      <c r="U23" s="282" t="s">
        <v>38</v>
      </c>
      <c r="V23" s="282"/>
      <c r="W23" s="16" t="s">
        <v>37</v>
      </c>
      <c r="X23" s="16" t="s">
        <v>36</v>
      </c>
      <c r="Y23" s="283" t="s">
        <v>35</v>
      </c>
      <c r="Z23" s="284"/>
      <c r="AA23" s="16" t="s">
        <v>34</v>
      </c>
      <c r="AB23" s="15" t="s">
        <v>33</v>
      </c>
      <c r="AC23" s="14" t="s">
        <v>32</v>
      </c>
      <c r="AD23" s="285" t="s">
        <v>31</v>
      </c>
      <c r="AE23" s="286"/>
      <c r="AF23" s="286"/>
      <c r="AG23" s="287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C23" s="234" t="s">
        <v>30</v>
      </c>
      <c r="BD23" s="235"/>
      <c r="BE23" s="235"/>
      <c r="BF23" s="235"/>
      <c r="BG23" s="235"/>
      <c r="BH23" s="235"/>
      <c r="BI23" s="235"/>
      <c r="BJ23" s="235"/>
      <c r="BK23" s="235"/>
      <c r="BL23" s="235"/>
      <c r="BM23" s="236"/>
    </row>
    <row r="24" spans="1:65" ht="12.75" customHeight="1" x14ac:dyDescent="0.25">
      <c r="B24" s="270"/>
      <c r="C24" s="270"/>
      <c r="D24" s="270"/>
      <c r="E24" s="270"/>
      <c r="F24" s="270"/>
      <c r="G24" s="270"/>
      <c r="H24" s="270"/>
      <c r="I24" s="270"/>
      <c r="J24" s="271"/>
      <c r="K24" s="271"/>
      <c r="L24" s="272"/>
      <c r="M24" s="273"/>
      <c r="N24" s="273"/>
      <c r="O24" s="273"/>
      <c r="P24" s="273"/>
      <c r="Q24" s="273"/>
      <c r="R24" s="273"/>
      <c r="S24" s="273"/>
      <c r="T24" s="274"/>
      <c r="U24" s="271"/>
      <c r="V24" s="271"/>
      <c r="W24" s="13"/>
      <c r="X24" s="13"/>
      <c r="Y24" s="256"/>
      <c r="Z24" s="257"/>
      <c r="AA24" s="13"/>
      <c r="AB24" s="13"/>
      <c r="AC24" s="13"/>
      <c r="AD24" s="256"/>
      <c r="AE24" s="269"/>
      <c r="AF24" s="269"/>
      <c r="AG24" s="257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C24" s="234"/>
      <c r="BD24" s="235"/>
      <c r="BE24" s="236"/>
      <c r="BF24" s="234" t="s">
        <v>29</v>
      </c>
      <c r="BG24" s="235"/>
      <c r="BH24" s="236"/>
      <c r="BI24" s="234" t="s">
        <v>0</v>
      </c>
      <c r="BJ24" s="236"/>
      <c r="BK24" s="234" t="s">
        <v>28</v>
      </c>
      <c r="BL24" s="235"/>
      <c r="BM24" s="236"/>
    </row>
    <row r="25" spans="1:65" ht="12.75" customHeight="1" x14ac:dyDescent="0.25">
      <c r="B25" s="270"/>
      <c r="C25" s="270"/>
      <c r="D25" s="270"/>
      <c r="E25" s="270"/>
      <c r="F25" s="270"/>
      <c r="G25" s="270"/>
      <c r="H25" s="270"/>
      <c r="I25" s="270"/>
      <c r="J25" s="271"/>
      <c r="K25" s="271"/>
      <c r="L25" s="272"/>
      <c r="M25" s="273"/>
      <c r="N25" s="273"/>
      <c r="O25" s="273"/>
      <c r="P25" s="273"/>
      <c r="Q25" s="273"/>
      <c r="R25" s="273"/>
      <c r="S25" s="273"/>
      <c r="T25" s="274"/>
      <c r="U25" s="271"/>
      <c r="V25" s="271"/>
      <c r="W25" s="13"/>
      <c r="X25" s="13"/>
      <c r="Y25" s="256"/>
      <c r="Z25" s="257"/>
      <c r="AA25" s="13"/>
      <c r="AB25" s="13"/>
      <c r="AC25" s="13"/>
      <c r="AD25" s="256"/>
      <c r="AE25" s="269"/>
      <c r="AF25" s="269"/>
      <c r="AG25" s="257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C25" s="279" t="s">
        <v>27</v>
      </c>
      <c r="BD25" s="280"/>
      <c r="BE25" s="281"/>
      <c r="BF25" s="8"/>
      <c r="BG25" s="7"/>
      <c r="BH25" s="6"/>
      <c r="BI25" s="8"/>
      <c r="BJ25" s="6"/>
      <c r="BK25" s="8"/>
      <c r="BL25" s="7"/>
      <c r="BM25" s="6"/>
    </row>
    <row r="26" spans="1:65" ht="12.75" customHeight="1" x14ac:dyDescent="0.25">
      <c r="B26" s="270"/>
      <c r="C26" s="270"/>
      <c r="D26" s="270"/>
      <c r="E26" s="270"/>
      <c r="F26" s="270"/>
      <c r="G26" s="270"/>
      <c r="H26" s="270"/>
      <c r="I26" s="270"/>
      <c r="J26" s="271"/>
      <c r="K26" s="271"/>
      <c r="L26" s="272"/>
      <c r="M26" s="273"/>
      <c r="N26" s="273"/>
      <c r="O26" s="273"/>
      <c r="P26" s="273"/>
      <c r="Q26" s="273"/>
      <c r="R26" s="273"/>
      <c r="S26" s="273"/>
      <c r="T26" s="274"/>
      <c r="U26" s="271"/>
      <c r="V26" s="271"/>
      <c r="W26" s="13"/>
      <c r="X26" s="13"/>
      <c r="Y26" s="256"/>
      <c r="Z26" s="257"/>
      <c r="AA26" s="13"/>
      <c r="AB26" s="13"/>
      <c r="AC26" s="13"/>
      <c r="AD26" s="256"/>
      <c r="AE26" s="269"/>
      <c r="AF26" s="269"/>
      <c r="AG26" s="257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C26" s="279" t="s">
        <v>26</v>
      </c>
      <c r="BD26" s="280"/>
      <c r="BE26" s="281"/>
      <c r="BF26" s="31"/>
      <c r="BG26" s="32"/>
      <c r="BH26" s="33"/>
      <c r="BI26" s="31"/>
      <c r="BJ26" s="33"/>
      <c r="BK26" s="8"/>
      <c r="BL26" s="7"/>
      <c r="BM26" s="6"/>
    </row>
    <row r="27" spans="1:65" ht="12.75" customHeight="1" x14ac:dyDescent="0.25">
      <c r="B27" s="270"/>
      <c r="C27" s="270"/>
      <c r="D27" s="270"/>
      <c r="E27" s="270"/>
      <c r="F27" s="270"/>
      <c r="G27" s="270"/>
      <c r="H27" s="270"/>
      <c r="I27" s="270"/>
      <c r="J27" s="271"/>
      <c r="K27" s="271"/>
      <c r="L27" s="272"/>
      <c r="M27" s="273"/>
      <c r="N27" s="273"/>
      <c r="O27" s="273"/>
      <c r="P27" s="273"/>
      <c r="Q27" s="273"/>
      <c r="R27" s="273"/>
      <c r="S27" s="273"/>
      <c r="T27" s="274"/>
      <c r="U27" s="271"/>
      <c r="V27" s="271"/>
      <c r="W27" s="13"/>
      <c r="X27" s="13"/>
      <c r="Y27" s="256"/>
      <c r="Z27" s="257"/>
      <c r="AA27" s="13"/>
      <c r="AB27" s="13"/>
      <c r="AC27" s="13"/>
      <c r="AD27" s="256"/>
      <c r="AE27" s="269"/>
      <c r="AF27" s="269"/>
      <c r="AG27" s="257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C27" s="279" t="s">
        <v>25</v>
      </c>
      <c r="BD27" s="280"/>
      <c r="BE27" s="281"/>
      <c r="BF27" s="31"/>
      <c r="BG27" s="32"/>
      <c r="BH27" s="33"/>
      <c r="BI27" s="31"/>
      <c r="BJ27" s="33"/>
      <c r="BK27" s="8"/>
      <c r="BL27" s="7"/>
      <c r="BM27" s="6"/>
    </row>
    <row r="28" spans="1:65" ht="12.75" customHeight="1" x14ac:dyDescent="0.25">
      <c r="B28" s="270"/>
      <c r="C28" s="270"/>
      <c r="D28" s="270"/>
      <c r="E28" s="270"/>
      <c r="F28" s="270"/>
      <c r="G28" s="270"/>
      <c r="H28" s="270"/>
      <c r="I28" s="270"/>
      <c r="J28" s="271"/>
      <c r="K28" s="271"/>
      <c r="L28" s="272"/>
      <c r="M28" s="273"/>
      <c r="N28" s="273"/>
      <c r="O28" s="273"/>
      <c r="P28" s="273"/>
      <c r="Q28" s="273"/>
      <c r="R28" s="273"/>
      <c r="S28" s="273"/>
      <c r="T28" s="274"/>
      <c r="U28" s="271"/>
      <c r="V28" s="271"/>
      <c r="W28" s="13"/>
      <c r="X28" s="13"/>
      <c r="Y28" s="256"/>
      <c r="Z28" s="257"/>
      <c r="AA28" s="13"/>
      <c r="AB28" s="13"/>
      <c r="AC28" s="13"/>
      <c r="AD28" s="256"/>
      <c r="AE28" s="269"/>
      <c r="AF28" s="269"/>
      <c r="AG28" s="257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C28" s="279" t="s">
        <v>24</v>
      </c>
      <c r="BD28" s="280"/>
      <c r="BE28" s="281"/>
      <c r="BF28" s="288"/>
      <c r="BG28" s="289"/>
      <c r="BH28" s="290"/>
      <c r="BI28" s="288"/>
      <c r="BJ28" s="290"/>
      <c r="BK28" s="288"/>
      <c r="BL28" s="289"/>
      <c r="BM28" s="290"/>
    </row>
    <row r="29" spans="1:65" ht="12.75" customHeight="1" x14ac:dyDescent="0.25">
      <c r="B29" s="270"/>
      <c r="C29" s="270"/>
      <c r="D29" s="270"/>
      <c r="E29" s="270"/>
      <c r="F29" s="270"/>
      <c r="G29" s="270"/>
      <c r="H29" s="270"/>
      <c r="I29" s="270"/>
      <c r="J29" s="271"/>
      <c r="K29" s="271"/>
      <c r="L29" s="272"/>
      <c r="M29" s="273"/>
      <c r="N29" s="273"/>
      <c r="O29" s="273"/>
      <c r="P29" s="273"/>
      <c r="Q29" s="273"/>
      <c r="R29" s="273"/>
      <c r="S29" s="273"/>
      <c r="T29" s="274"/>
      <c r="U29" s="271"/>
      <c r="V29" s="271"/>
      <c r="W29" s="13"/>
      <c r="X29" s="13"/>
      <c r="Y29" s="256"/>
      <c r="Z29" s="257"/>
      <c r="AA29" s="13"/>
      <c r="AB29" s="13"/>
      <c r="AC29" s="13"/>
      <c r="AD29" s="256"/>
      <c r="AE29" s="269"/>
      <c r="AF29" s="269"/>
      <c r="AG29" s="257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C29" s="279" t="s">
        <v>23</v>
      </c>
      <c r="BD29" s="280"/>
      <c r="BE29" s="281"/>
      <c r="BF29" s="288"/>
      <c r="BG29" s="289"/>
      <c r="BH29" s="290"/>
      <c r="BI29" s="288"/>
      <c r="BJ29" s="290"/>
      <c r="BK29" s="288"/>
      <c r="BL29" s="289"/>
      <c r="BM29" s="290"/>
    </row>
    <row r="30" spans="1:65" ht="12.75" customHeight="1" x14ac:dyDescent="0.25">
      <c r="B30" s="270"/>
      <c r="C30" s="270"/>
      <c r="D30" s="270"/>
      <c r="E30" s="270"/>
      <c r="F30" s="270"/>
      <c r="G30" s="270"/>
      <c r="H30" s="270"/>
      <c r="I30" s="270"/>
      <c r="J30" s="271"/>
      <c r="K30" s="271"/>
      <c r="L30" s="272"/>
      <c r="M30" s="273"/>
      <c r="N30" s="273"/>
      <c r="O30" s="273"/>
      <c r="P30" s="273"/>
      <c r="Q30" s="273"/>
      <c r="R30" s="273"/>
      <c r="S30" s="273"/>
      <c r="T30" s="274"/>
      <c r="U30" s="271"/>
      <c r="V30" s="271"/>
      <c r="W30" s="13"/>
      <c r="X30" s="13"/>
      <c r="Y30" s="256"/>
      <c r="Z30" s="257"/>
      <c r="AA30" s="13"/>
      <c r="AB30" s="13"/>
      <c r="AC30" s="13"/>
      <c r="AD30" s="256"/>
      <c r="AE30" s="269"/>
      <c r="AF30" s="269"/>
      <c r="AG30" s="257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C30" s="279" t="s">
        <v>22</v>
      </c>
      <c r="BD30" s="280"/>
      <c r="BE30" s="281"/>
      <c r="BF30" s="31"/>
      <c r="BG30" s="32"/>
      <c r="BH30" s="33"/>
      <c r="BI30" s="31"/>
      <c r="BJ30" s="33"/>
      <c r="BK30" s="8"/>
      <c r="BL30" s="7"/>
      <c r="BM30" s="6"/>
    </row>
    <row r="31" spans="1:65" ht="12.75" customHeight="1" x14ac:dyDescent="0.25">
      <c r="B31" s="270"/>
      <c r="C31" s="270"/>
      <c r="D31" s="270"/>
      <c r="E31" s="270"/>
      <c r="F31" s="270"/>
      <c r="G31" s="270"/>
      <c r="H31" s="270"/>
      <c r="I31" s="270"/>
      <c r="J31" s="271"/>
      <c r="K31" s="271"/>
      <c r="L31" s="272"/>
      <c r="M31" s="273"/>
      <c r="N31" s="273"/>
      <c r="O31" s="273"/>
      <c r="P31" s="273"/>
      <c r="Q31" s="273"/>
      <c r="R31" s="273"/>
      <c r="S31" s="273"/>
      <c r="T31" s="274"/>
      <c r="U31" s="271"/>
      <c r="V31" s="271"/>
      <c r="W31" s="13"/>
      <c r="X31" s="13"/>
      <c r="Y31" s="256"/>
      <c r="Z31" s="257"/>
      <c r="AA31" s="13"/>
      <c r="AB31" s="13"/>
      <c r="AC31" s="13"/>
      <c r="AD31" s="256"/>
      <c r="AE31" s="269"/>
      <c r="AF31" s="269"/>
      <c r="AG31" s="257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C31" s="279" t="s">
        <v>21</v>
      </c>
      <c r="BD31" s="280"/>
      <c r="BE31" s="280"/>
      <c r="BF31" s="280"/>
      <c r="BG31" s="280"/>
      <c r="BH31" s="280"/>
      <c r="BI31" s="280"/>
      <c r="BJ31" s="280"/>
      <c r="BK31" s="318" t="s">
        <v>20</v>
      </c>
      <c r="BL31" s="318"/>
      <c r="BM31" s="319"/>
    </row>
    <row r="32" spans="1:65" ht="12.75" customHeight="1" x14ac:dyDescent="0.25">
      <c r="B32" s="270"/>
      <c r="C32" s="270"/>
      <c r="D32" s="270"/>
      <c r="E32" s="270"/>
      <c r="F32" s="270"/>
      <c r="G32" s="270"/>
      <c r="H32" s="270"/>
      <c r="I32" s="270"/>
      <c r="J32" s="271"/>
      <c r="K32" s="271"/>
      <c r="L32" s="272"/>
      <c r="M32" s="273"/>
      <c r="N32" s="273"/>
      <c r="O32" s="273"/>
      <c r="P32" s="273"/>
      <c r="Q32" s="273"/>
      <c r="R32" s="273"/>
      <c r="S32" s="273"/>
      <c r="T32" s="274"/>
      <c r="U32" s="271"/>
      <c r="V32" s="271"/>
      <c r="W32" s="13"/>
      <c r="X32" s="13"/>
      <c r="Y32" s="256"/>
      <c r="Z32" s="257"/>
      <c r="AA32" s="13"/>
      <c r="AB32" s="13"/>
      <c r="AC32" s="13"/>
      <c r="AD32" s="256"/>
      <c r="AE32" s="269"/>
      <c r="AF32" s="269"/>
      <c r="AG32" s="257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C32" s="320"/>
      <c r="BD32" s="321"/>
      <c r="BE32" s="321"/>
      <c r="BF32" s="321"/>
      <c r="BG32" s="321"/>
      <c r="BH32" s="321"/>
      <c r="BI32" s="321"/>
      <c r="BJ32" s="321"/>
      <c r="BK32" s="322" t="s">
        <v>19</v>
      </c>
      <c r="BL32" s="322"/>
      <c r="BM32" s="323"/>
    </row>
    <row r="33" spans="2:65" ht="12.75" customHeight="1" x14ac:dyDescent="0.25">
      <c r="B33" s="270"/>
      <c r="C33" s="270"/>
      <c r="D33" s="270"/>
      <c r="E33" s="270"/>
      <c r="F33" s="270"/>
      <c r="G33" s="270"/>
      <c r="H33" s="270"/>
      <c r="I33" s="270"/>
      <c r="J33" s="271"/>
      <c r="K33" s="271"/>
      <c r="L33" s="272"/>
      <c r="M33" s="273"/>
      <c r="N33" s="273"/>
      <c r="O33" s="273"/>
      <c r="P33" s="273"/>
      <c r="Q33" s="273"/>
      <c r="R33" s="273"/>
      <c r="S33" s="273"/>
      <c r="T33" s="274"/>
      <c r="U33" s="271"/>
      <c r="V33" s="271"/>
      <c r="W33" s="13"/>
      <c r="X33" s="13"/>
      <c r="Y33" s="256"/>
      <c r="Z33" s="257"/>
      <c r="AA33" s="13"/>
      <c r="AB33" s="13"/>
      <c r="AC33" s="13"/>
      <c r="AD33" s="256"/>
      <c r="AE33" s="269"/>
      <c r="AF33" s="269"/>
      <c r="AG33" s="257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C33" s="291" t="s">
        <v>18</v>
      </c>
      <c r="BD33" s="292"/>
      <c r="BE33" s="292"/>
      <c r="BF33" s="292"/>
      <c r="BG33" s="292"/>
      <c r="BH33" s="292"/>
      <c r="BI33" s="292"/>
      <c r="BJ33" s="292"/>
      <c r="BK33" s="292"/>
      <c r="BL33" s="292"/>
      <c r="BM33" s="293"/>
    </row>
    <row r="34" spans="2:65" ht="12.75" customHeight="1" x14ac:dyDescent="0.25">
      <c r="B34" s="270"/>
      <c r="C34" s="270"/>
      <c r="D34" s="270"/>
      <c r="E34" s="270"/>
      <c r="F34" s="270"/>
      <c r="G34" s="270"/>
      <c r="H34" s="270"/>
      <c r="I34" s="270"/>
      <c r="J34" s="271"/>
      <c r="K34" s="271"/>
      <c r="L34" s="272"/>
      <c r="M34" s="273"/>
      <c r="N34" s="273"/>
      <c r="O34" s="273"/>
      <c r="P34" s="273"/>
      <c r="Q34" s="273"/>
      <c r="R34" s="273"/>
      <c r="S34" s="273"/>
      <c r="T34" s="274"/>
      <c r="U34" s="271"/>
      <c r="V34" s="271"/>
      <c r="W34" s="294" t="s">
        <v>17</v>
      </c>
      <c r="X34" s="294"/>
      <c r="Y34" s="294"/>
      <c r="Z34" s="294"/>
      <c r="AA34" s="294"/>
      <c r="AB34" s="294"/>
      <c r="AC34" s="294"/>
      <c r="AD34" s="294"/>
      <c r="AE34" s="294"/>
      <c r="AF34" s="294"/>
      <c r="AG34" s="29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C34" s="291" t="s">
        <v>16</v>
      </c>
      <c r="BD34" s="292"/>
      <c r="BE34" s="292"/>
      <c r="BF34" s="292"/>
      <c r="BG34" s="292"/>
      <c r="BH34" s="292"/>
      <c r="BI34" s="292"/>
      <c r="BJ34" s="292"/>
      <c r="BK34" s="292"/>
      <c r="BL34" s="292"/>
      <c r="BM34" s="293"/>
    </row>
    <row r="35" spans="2:65" ht="12.75" customHeight="1" thickBot="1" x14ac:dyDescent="0.3">
      <c r="B35" s="300"/>
      <c r="C35" s="300"/>
      <c r="D35" s="300"/>
      <c r="E35" s="300"/>
      <c r="F35" s="300"/>
      <c r="G35" s="300"/>
      <c r="H35" s="300"/>
      <c r="I35" s="300"/>
      <c r="J35" s="301"/>
      <c r="K35" s="301"/>
      <c r="L35" s="314"/>
      <c r="M35" s="315"/>
      <c r="N35" s="315"/>
      <c r="O35" s="315"/>
      <c r="P35" s="315"/>
      <c r="Q35" s="315"/>
      <c r="R35" s="315"/>
      <c r="S35" s="315"/>
      <c r="T35" s="316"/>
      <c r="U35" s="301"/>
      <c r="V35" s="301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7"/>
      <c r="AI35" s="317" t="s">
        <v>15</v>
      </c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9"/>
    </row>
    <row r="36" spans="2:65" ht="13.5" customHeight="1" thickBot="1" x14ac:dyDescent="0.3">
      <c r="B36" s="312" t="s">
        <v>14</v>
      </c>
      <c r="C36" s="313"/>
      <c r="D36" s="309"/>
      <c r="E36" s="310"/>
      <c r="F36" s="310"/>
      <c r="G36" s="310"/>
      <c r="H36" s="310"/>
      <c r="I36" s="311"/>
      <c r="J36" s="305"/>
      <c r="K36" s="306"/>
      <c r="L36" s="307" t="s">
        <v>14</v>
      </c>
      <c r="M36" s="308"/>
      <c r="N36" s="309"/>
      <c r="O36" s="310"/>
      <c r="P36" s="310"/>
      <c r="Q36" s="310"/>
      <c r="R36" s="310"/>
      <c r="S36" s="310"/>
      <c r="T36" s="311"/>
      <c r="U36" s="305"/>
      <c r="V36" s="30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7"/>
      <c r="AI36" s="324" t="s">
        <v>13</v>
      </c>
      <c r="AJ36" s="325"/>
      <c r="AK36" s="325"/>
      <c r="AL36" s="325"/>
      <c r="AM36" s="325"/>
      <c r="AN36" s="326"/>
      <c r="AO36" s="12"/>
      <c r="AP36" s="12"/>
      <c r="AQ36" s="12"/>
      <c r="AR36" s="12"/>
      <c r="AS36" s="12"/>
      <c r="AT36" s="12"/>
      <c r="AU36" s="11"/>
      <c r="AV36" s="279" t="s">
        <v>12</v>
      </c>
      <c r="AW36" s="280"/>
      <c r="AX36" s="280"/>
      <c r="AY36" s="280"/>
      <c r="AZ36" s="280"/>
      <c r="BA36" s="281"/>
      <c r="BB36" s="8"/>
      <c r="BC36" s="7"/>
      <c r="BD36" s="7"/>
      <c r="BE36" s="7"/>
      <c r="BF36" s="7"/>
      <c r="BG36" s="6"/>
      <c r="BH36" s="8"/>
      <c r="BI36" s="7"/>
      <c r="BJ36" s="7"/>
      <c r="BK36" s="7"/>
      <c r="BL36" s="7"/>
      <c r="BM36" s="6"/>
    </row>
    <row r="37" spans="2:65" ht="13.5" customHeight="1" thickBot="1" x14ac:dyDescent="0.3">
      <c r="B37" s="312" t="s">
        <v>14</v>
      </c>
      <c r="C37" s="313"/>
      <c r="D37" s="309"/>
      <c r="E37" s="310"/>
      <c r="F37" s="310"/>
      <c r="G37" s="310"/>
      <c r="H37" s="310"/>
      <c r="I37" s="311"/>
      <c r="J37" s="305"/>
      <c r="K37" s="306"/>
      <c r="L37" s="307" t="s">
        <v>14</v>
      </c>
      <c r="M37" s="308"/>
      <c r="N37" s="309"/>
      <c r="O37" s="310"/>
      <c r="P37" s="310"/>
      <c r="Q37" s="310"/>
      <c r="R37" s="310"/>
      <c r="S37" s="310"/>
      <c r="T37" s="311"/>
      <c r="U37" s="305"/>
      <c r="V37" s="30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7"/>
      <c r="AI37" s="327"/>
      <c r="AJ37" s="328"/>
      <c r="AK37" s="328"/>
      <c r="AL37" s="328"/>
      <c r="AM37" s="328"/>
      <c r="AN37" s="329"/>
      <c r="AO37" s="3"/>
      <c r="AP37" s="3"/>
      <c r="AQ37" s="3"/>
      <c r="AR37" s="3"/>
      <c r="AS37" s="3"/>
      <c r="AT37" s="3"/>
      <c r="AU37" s="2"/>
      <c r="AV37" s="279" t="s">
        <v>9</v>
      </c>
      <c r="AW37" s="280"/>
      <c r="AX37" s="280"/>
      <c r="AY37" s="280"/>
      <c r="AZ37" s="280"/>
      <c r="BA37" s="281"/>
      <c r="BB37" s="8"/>
      <c r="BC37" s="7"/>
      <c r="BD37" s="7"/>
      <c r="BE37" s="7"/>
      <c r="BF37" s="7"/>
      <c r="BG37" s="6"/>
      <c r="BH37" s="8"/>
      <c r="BI37" s="7"/>
      <c r="BJ37" s="7"/>
      <c r="BK37" s="7"/>
      <c r="BL37" s="7"/>
      <c r="BM37" s="6"/>
    </row>
    <row r="38" spans="2:65" ht="13.5" customHeight="1" x14ac:dyDescent="0.25">
      <c r="B38" s="302" t="s">
        <v>11</v>
      </c>
      <c r="C38" s="303"/>
      <c r="D38" s="303"/>
      <c r="E38" s="303"/>
      <c r="F38" s="303"/>
      <c r="G38" s="303"/>
      <c r="H38" s="303"/>
      <c r="I38" s="303"/>
      <c r="J38" s="303"/>
      <c r="K38" s="304"/>
      <c r="L38" s="302" t="s">
        <v>10</v>
      </c>
      <c r="M38" s="303"/>
      <c r="N38" s="303"/>
      <c r="O38" s="303"/>
      <c r="P38" s="303"/>
      <c r="Q38" s="303"/>
      <c r="R38" s="303"/>
      <c r="S38" s="303"/>
      <c r="T38" s="303"/>
      <c r="U38" s="303"/>
      <c r="V38" s="304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I38" s="324" t="s">
        <v>6</v>
      </c>
      <c r="AJ38" s="325"/>
      <c r="AK38" s="325"/>
      <c r="AL38" s="325"/>
      <c r="AM38" s="325"/>
      <c r="AN38" s="326"/>
      <c r="AO38" s="10"/>
      <c r="AP38" s="10"/>
      <c r="AQ38" s="10"/>
      <c r="AR38" s="10"/>
      <c r="AS38" s="10"/>
      <c r="AT38" s="10"/>
      <c r="AU38" s="9"/>
      <c r="AV38" s="279" t="s">
        <v>5</v>
      </c>
      <c r="AW38" s="280"/>
      <c r="AX38" s="280"/>
      <c r="AY38" s="280"/>
      <c r="AZ38" s="280"/>
      <c r="BA38" s="281"/>
      <c r="BB38" s="8"/>
      <c r="BC38" s="7"/>
      <c r="BD38" s="7"/>
      <c r="BE38" s="7"/>
      <c r="BF38" s="7"/>
      <c r="BG38" s="6"/>
      <c r="BH38" s="8"/>
      <c r="BI38" s="7"/>
      <c r="BJ38" s="7"/>
      <c r="BK38" s="7"/>
      <c r="BL38" s="7"/>
      <c r="BM38" s="6"/>
    </row>
    <row r="39" spans="2:65" ht="13.5" customHeight="1" x14ac:dyDescent="0.25">
      <c r="B39" s="270" t="s">
        <v>8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 t="s">
        <v>7</v>
      </c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7"/>
      <c r="AI39" s="327"/>
      <c r="AJ39" s="328"/>
      <c r="AK39" s="328"/>
      <c r="AL39" s="328"/>
      <c r="AM39" s="328"/>
      <c r="AN39" s="329"/>
      <c r="AO39" s="3"/>
      <c r="AP39" s="3"/>
      <c r="AQ39" s="3"/>
      <c r="AR39" s="3"/>
      <c r="AS39" s="3"/>
      <c r="AT39" s="3"/>
      <c r="AU39" s="2"/>
      <c r="AV39" s="279" t="s">
        <v>2</v>
      </c>
      <c r="AW39" s="280"/>
      <c r="AX39" s="280"/>
      <c r="AY39" s="280"/>
      <c r="AZ39" s="280"/>
      <c r="BA39" s="281"/>
      <c r="BB39" s="4"/>
      <c r="BC39" s="3"/>
      <c r="BD39" s="3"/>
      <c r="BE39" s="3"/>
      <c r="BF39" s="3"/>
      <c r="BG39" s="2"/>
      <c r="BH39" s="4"/>
      <c r="BI39" s="3"/>
      <c r="BJ39" s="3"/>
      <c r="BK39" s="3"/>
      <c r="BL39" s="3"/>
      <c r="BM39" s="2"/>
    </row>
    <row r="40" spans="2:65" ht="13.5" customHeight="1" x14ac:dyDescent="0.25">
      <c r="B40" s="270" t="s">
        <v>4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 t="s">
        <v>3</v>
      </c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9"/>
      <c r="AH40" s="5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5"/>
    </row>
  </sheetData>
  <mergeCells count="399">
    <mergeCell ref="B40:K40"/>
    <mergeCell ref="L40:V40"/>
    <mergeCell ref="B38:K38"/>
    <mergeCell ref="L38:V38"/>
    <mergeCell ref="AI38:AN39"/>
    <mergeCell ref="AV38:BA38"/>
    <mergeCell ref="B39:K39"/>
    <mergeCell ref="L39:V39"/>
    <mergeCell ref="AV39:BA39"/>
    <mergeCell ref="N36:T36"/>
    <mergeCell ref="U36:V36"/>
    <mergeCell ref="AI36:AN37"/>
    <mergeCell ref="AV36:BA36"/>
    <mergeCell ref="B37:C37"/>
    <mergeCell ref="D37:I37"/>
    <mergeCell ref="J37:K37"/>
    <mergeCell ref="L37:M37"/>
    <mergeCell ref="N37:T37"/>
    <mergeCell ref="U37:V37"/>
    <mergeCell ref="AV37:BA37"/>
    <mergeCell ref="AI33:BA33"/>
    <mergeCell ref="BC33:BM33"/>
    <mergeCell ref="B34:I34"/>
    <mergeCell ref="J34:K34"/>
    <mergeCell ref="L34:T34"/>
    <mergeCell ref="U34:V34"/>
    <mergeCell ref="W34:AG40"/>
    <mergeCell ref="AI34:BA34"/>
    <mergeCell ref="BC34:BM34"/>
    <mergeCell ref="B35:I35"/>
    <mergeCell ref="B33:I33"/>
    <mergeCell ref="J33:K33"/>
    <mergeCell ref="L33:T33"/>
    <mergeCell ref="U33:V33"/>
    <mergeCell ref="Y33:Z33"/>
    <mergeCell ref="AD33:AG33"/>
    <mergeCell ref="J35:K35"/>
    <mergeCell ref="L35:T35"/>
    <mergeCell ref="U35:V35"/>
    <mergeCell ref="AI35:AU35"/>
    <mergeCell ref="B36:C36"/>
    <mergeCell ref="D36:I36"/>
    <mergeCell ref="J36:K36"/>
    <mergeCell ref="L36:M36"/>
    <mergeCell ref="BK31:BM31"/>
    <mergeCell ref="B32:I32"/>
    <mergeCell ref="J32:K32"/>
    <mergeCell ref="L32:T32"/>
    <mergeCell ref="U32:V32"/>
    <mergeCell ref="Y32:Z32"/>
    <mergeCell ref="AD32:AG32"/>
    <mergeCell ref="AI32:BA32"/>
    <mergeCell ref="BC32:BJ32"/>
    <mergeCell ref="BK32:BM32"/>
    <mergeCell ref="B30:I30"/>
    <mergeCell ref="J30:K30"/>
    <mergeCell ref="L30:T30"/>
    <mergeCell ref="U30:V30"/>
    <mergeCell ref="Y30:Z30"/>
    <mergeCell ref="AD30:AG30"/>
    <mergeCell ref="AI30:BA30"/>
    <mergeCell ref="BC30:BE30"/>
    <mergeCell ref="B31:I31"/>
    <mergeCell ref="J31:K31"/>
    <mergeCell ref="L31:T31"/>
    <mergeCell ref="U31:V31"/>
    <mergeCell ref="Y31:Z31"/>
    <mergeCell ref="AD31:AG31"/>
    <mergeCell ref="AI31:BA31"/>
    <mergeCell ref="BC31:BJ31"/>
    <mergeCell ref="BF28:BH28"/>
    <mergeCell ref="BI28:BJ28"/>
    <mergeCell ref="BK28:BM28"/>
    <mergeCell ref="B29:I29"/>
    <mergeCell ref="J29:K29"/>
    <mergeCell ref="L29:T29"/>
    <mergeCell ref="U29:V29"/>
    <mergeCell ref="Y29:Z29"/>
    <mergeCell ref="AD29:AG29"/>
    <mergeCell ref="AI29:BA29"/>
    <mergeCell ref="BC29:BE29"/>
    <mergeCell ref="BF29:BH29"/>
    <mergeCell ref="BI29:BJ29"/>
    <mergeCell ref="BK29:BM29"/>
    <mergeCell ref="AI27:BA27"/>
    <mergeCell ref="BC27:BE27"/>
    <mergeCell ref="B28:I28"/>
    <mergeCell ref="J28:K28"/>
    <mergeCell ref="L28:T28"/>
    <mergeCell ref="U28:V28"/>
    <mergeCell ref="Y28:Z28"/>
    <mergeCell ref="AD28:AG28"/>
    <mergeCell ref="AI28:BA28"/>
    <mergeCell ref="BC28:BE28"/>
    <mergeCell ref="B27:I27"/>
    <mergeCell ref="J27:K27"/>
    <mergeCell ref="L27:T27"/>
    <mergeCell ref="U27:V27"/>
    <mergeCell ref="Y27:Z27"/>
    <mergeCell ref="AD27:AG27"/>
    <mergeCell ref="B25:I25"/>
    <mergeCell ref="J25:K25"/>
    <mergeCell ref="L25:T25"/>
    <mergeCell ref="U25:V25"/>
    <mergeCell ref="Y25:Z25"/>
    <mergeCell ref="AD25:AG25"/>
    <mergeCell ref="AI25:BA25"/>
    <mergeCell ref="BC25:BE25"/>
    <mergeCell ref="B26:I26"/>
    <mergeCell ref="J26:K26"/>
    <mergeCell ref="L26:T26"/>
    <mergeCell ref="U26:V26"/>
    <mergeCell ref="Y26:Z26"/>
    <mergeCell ref="AD26:AG26"/>
    <mergeCell ref="AI26:BA26"/>
    <mergeCell ref="BC26:BE26"/>
    <mergeCell ref="AI23:BA23"/>
    <mergeCell ref="BC23:BM23"/>
    <mergeCell ref="B24:I24"/>
    <mergeCell ref="J24:K24"/>
    <mergeCell ref="L24:T24"/>
    <mergeCell ref="U24:V24"/>
    <mergeCell ref="Y24:Z24"/>
    <mergeCell ref="AD24:AG24"/>
    <mergeCell ref="AI24:BA24"/>
    <mergeCell ref="BC24:BE24"/>
    <mergeCell ref="B23:I23"/>
    <mergeCell ref="J23:K23"/>
    <mergeCell ref="L23:T23"/>
    <mergeCell ref="U23:V23"/>
    <mergeCell ref="Y23:Z23"/>
    <mergeCell ref="AD23:AG23"/>
    <mergeCell ref="BF24:BH24"/>
    <mergeCell ref="BI24:BJ24"/>
    <mergeCell ref="BK24:BM24"/>
    <mergeCell ref="BL20:BM20"/>
    <mergeCell ref="B22:E22"/>
    <mergeCell ref="F22:K22"/>
    <mergeCell ref="L22:P22"/>
    <mergeCell ref="Q22:V22"/>
    <mergeCell ref="AQ20:AR20"/>
    <mergeCell ref="AS20:AT20"/>
    <mergeCell ref="AU20:AV20"/>
    <mergeCell ref="AW20:AX20"/>
    <mergeCell ref="AY20:AZ20"/>
    <mergeCell ref="BB20:BC20"/>
    <mergeCell ref="AD20:AE20"/>
    <mergeCell ref="AF20:AG20"/>
    <mergeCell ref="AH20:AI20"/>
    <mergeCell ref="AJ20:AK20"/>
    <mergeCell ref="AL20:AM20"/>
    <mergeCell ref="AO20:AP20"/>
    <mergeCell ref="Q20:R20"/>
    <mergeCell ref="S20:T20"/>
    <mergeCell ref="U20:V20"/>
    <mergeCell ref="W20:X20"/>
    <mergeCell ref="Y20:Z20"/>
    <mergeCell ref="AB20:AC20"/>
    <mergeCell ref="BJ19:BK19"/>
    <mergeCell ref="B20:C20"/>
    <mergeCell ref="D20:E20"/>
    <mergeCell ref="F20:G20"/>
    <mergeCell ref="H20:I20"/>
    <mergeCell ref="J20:K20"/>
    <mergeCell ref="L20:M20"/>
    <mergeCell ref="O20:P20"/>
    <mergeCell ref="BD20:BE20"/>
    <mergeCell ref="BF20:BG20"/>
    <mergeCell ref="BH20:BI20"/>
    <mergeCell ref="BJ20:BK20"/>
    <mergeCell ref="AD19:AE19"/>
    <mergeCell ref="BH18:BH19"/>
    <mergeCell ref="BJ18:BK18"/>
    <mergeCell ref="D19:E19"/>
    <mergeCell ref="J19:K19"/>
    <mergeCell ref="Q19:R19"/>
    <mergeCell ref="W19:X19"/>
    <mergeCell ref="AQ18:AR18"/>
    <mergeCell ref="AU18:AU19"/>
    <mergeCell ref="AQ19:AR19"/>
    <mergeCell ref="B16:B17"/>
    <mergeCell ref="D16:E16"/>
    <mergeCell ref="H16:H17"/>
    <mergeCell ref="J16:K16"/>
    <mergeCell ref="O16:O17"/>
    <mergeCell ref="AD18:AE18"/>
    <mergeCell ref="AH18:AH19"/>
    <mergeCell ref="AJ18:AK18"/>
    <mergeCell ref="AO18:AO19"/>
    <mergeCell ref="AJ19:AK19"/>
    <mergeCell ref="AB16:AB17"/>
    <mergeCell ref="AD16:AE16"/>
    <mergeCell ref="AH16:AH17"/>
    <mergeCell ref="AJ16:AK16"/>
    <mergeCell ref="AO16:AO17"/>
    <mergeCell ref="B18:B19"/>
    <mergeCell ref="D18:E18"/>
    <mergeCell ref="H18:H19"/>
    <mergeCell ref="J18:K18"/>
    <mergeCell ref="O18:O19"/>
    <mergeCell ref="Q18:R18"/>
    <mergeCell ref="U18:U19"/>
    <mergeCell ref="W18:X18"/>
    <mergeCell ref="AB18:AB19"/>
    <mergeCell ref="Q16:R16"/>
    <mergeCell ref="U16:U17"/>
    <mergeCell ref="BJ16:BK16"/>
    <mergeCell ref="D17:E17"/>
    <mergeCell ref="J17:K17"/>
    <mergeCell ref="Q17:R17"/>
    <mergeCell ref="W17:X17"/>
    <mergeCell ref="AD17:AE17"/>
    <mergeCell ref="AJ17:AK17"/>
    <mergeCell ref="AQ17:AR17"/>
    <mergeCell ref="AW17:AX17"/>
    <mergeCell ref="BD17:BE17"/>
    <mergeCell ref="AQ16:AR16"/>
    <mergeCell ref="AU16:AU17"/>
    <mergeCell ref="AW16:AX16"/>
    <mergeCell ref="BB16:BB17"/>
    <mergeCell ref="BD16:BE16"/>
    <mergeCell ref="BH16:BH17"/>
    <mergeCell ref="W16:X16"/>
    <mergeCell ref="BJ17:BK17"/>
    <mergeCell ref="BH14:BH15"/>
    <mergeCell ref="BJ14:BK14"/>
    <mergeCell ref="D15:E15"/>
    <mergeCell ref="J15:K15"/>
    <mergeCell ref="Q15:R15"/>
    <mergeCell ref="W15:X15"/>
    <mergeCell ref="AD15:AE15"/>
    <mergeCell ref="AD14:AE14"/>
    <mergeCell ref="AH14:AH15"/>
    <mergeCell ref="AJ14:AK14"/>
    <mergeCell ref="AO14:AO15"/>
    <mergeCell ref="AQ14:AR14"/>
    <mergeCell ref="AU14:AU15"/>
    <mergeCell ref="AJ15:AK15"/>
    <mergeCell ref="AQ15:AR15"/>
    <mergeCell ref="AW15:AX15"/>
    <mergeCell ref="BD15:BE15"/>
    <mergeCell ref="BJ15:BK15"/>
    <mergeCell ref="B14:B15"/>
    <mergeCell ref="D14:E14"/>
    <mergeCell ref="H14:H15"/>
    <mergeCell ref="J14:K14"/>
    <mergeCell ref="O14:O15"/>
    <mergeCell ref="Q14:R14"/>
    <mergeCell ref="U14:U15"/>
    <mergeCell ref="AW14:AX14"/>
    <mergeCell ref="BB14:BB15"/>
    <mergeCell ref="AJ12:AK12"/>
    <mergeCell ref="AO12:AO13"/>
    <mergeCell ref="AQ12:AR12"/>
    <mergeCell ref="AU12:AU13"/>
    <mergeCell ref="AJ13:AK13"/>
    <mergeCell ref="AQ13:AR13"/>
    <mergeCell ref="AW13:AX13"/>
    <mergeCell ref="BD13:BE13"/>
    <mergeCell ref="BJ13:BK13"/>
    <mergeCell ref="BJ11:BK11"/>
    <mergeCell ref="B12:B13"/>
    <mergeCell ref="D12:E12"/>
    <mergeCell ref="H12:H13"/>
    <mergeCell ref="J12:K12"/>
    <mergeCell ref="O12:O13"/>
    <mergeCell ref="Q12:R12"/>
    <mergeCell ref="U12:U13"/>
    <mergeCell ref="M8:M19"/>
    <mergeCell ref="O8:O9"/>
    <mergeCell ref="Q8:R8"/>
    <mergeCell ref="S8:S19"/>
    <mergeCell ref="AW12:AX12"/>
    <mergeCell ref="BB12:BB13"/>
    <mergeCell ref="BD12:BE12"/>
    <mergeCell ref="BH12:BH13"/>
    <mergeCell ref="BJ12:BK12"/>
    <mergeCell ref="D13:E13"/>
    <mergeCell ref="J13:K13"/>
    <mergeCell ref="Q13:R13"/>
    <mergeCell ref="W13:X13"/>
    <mergeCell ref="AD13:AE13"/>
    <mergeCell ref="AD12:AE12"/>
    <mergeCell ref="AH12:AH13"/>
    <mergeCell ref="BH10:BH11"/>
    <mergeCell ref="BJ10:BK10"/>
    <mergeCell ref="D11:E11"/>
    <mergeCell ref="J11:K11"/>
    <mergeCell ref="Q11:R11"/>
    <mergeCell ref="W11:X11"/>
    <mergeCell ref="AD11:AE11"/>
    <mergeCell ref="AJ11:AK11"/>
    <mergeCell ref="AQ11:AR11"/>
    <mergeCell ref="AH10:AH11"/>
    <mergeCell ref="AJ10:AK10"/>
    <mergeCell ref="T8:T19"/>
    <mergeCell ref="U8:U9"/>
    <mergeCell ref="W8:X8"/>
    <mergeCell ref="Y8:Y19"/>
    <mergeCell ref="Z8:Z19"/>
    <mergeCell ref="AB8:AB9"/>
    <mergeCell ref="W12:X12"/>
    <mergeCell ref="AB12:AB13"/>
    <mergeCell ref="W14:X14"/>
    <mergeCell ref="AB14:AB15"/>
    <mergeCell ref="J8:K8"/>
    <mergeCell ref="L8:L19"/>
    <mergeCell ref="AW11:AX11"/>
    <mergeCell ref="BJ9:BK9"/>
    <mergeCell ref="B10:B11"/>
    <mergeCell ref="D10:E10"/>
    <mergeCell ref="H10:H11"/>
    <mergeCell ref="J10:K10"/>
    <mergeCell ref="O10:O11"/>
    <mergeCell ref="Q10:R10"/>
    <mergeCell ref="U10:U11"/>
    <mergeCell ref="W10:X10"/>
    <mergeCell ref="AB10:AB11"/>
    <mergeCell ref="BG8:BG19"/>
    <mergeCell ref="BH8:BH9"/>
    <mergeCell ref="BJ8:BK8"/>
    <mergeCell ref="AO10:AO11"/>
    <mergeCell ref="AQ10:AR10"/>
    <mergeCell ref="AU10:AU11"/>
    <mergeCell ref="AD8:AE8"/>
    <mergeCell ref="AF8:AF19"/>
    <mergeCell ref="AG8:AG19"/>
    <mergeCell ref="AH8:AH9"/>
    <mergeCell ref="AJ8:AK8"/>
    <mergeCell ref="AL8:AL19"/>
    <mergeCell ref="AJ9:AK9"/>
    <mergeCell ref="AD10:AE10"/>
    <mergeCell ref="BD9:BE9"/>
    <mergeCell ref="AW10:AX10"/>
    <mergeCell ref="BB10:BB11"/>
    <mergeCell ref="AM8:AM19"/>
    <mergeCell ref="AO8:AO9"/>
    <mergeCell ref="AQ8:AR8"/>
    <mergeCell ref="AS8:AS19"/>
    <mergeCell ref="AT8:AT19"/>
    <mergeCell ref="AU8:AU9"/>
    <mergeCell ref="AQ9:AR9"/>
    <mergeCell ref="BD10:BE10"/>
    <mergeCell ref="BD11:BE11"/>
    <mergeCell ref="BD14:BE14"/>
    <mergeCell ref="AW18:AX18"/>
    <mergeCell ref="BB18:BB19"/>
    <mergeCell ref="BD18:BE18"/>
    <mergeCell ref="AW19:AX19"/>
    <mergeCell ref="BD19:BE19"/>
    <mergeCell ref="AO7:AT7"/>
    <mergeCell ref="AU7:AZ7"/>
    <mergeCell ref="BB7:BG7"/>
    <mergeCell ref="BH7:BM7"/>
    <mergeCell ref="A8:A19"/>
    <mergeCell ref="B8:B9"/>
    <mergeCell ref="D8:E8"/>
    <mergeCell ref="F8:F19"/>
    <mergeCell ref="G8:G19"/>
    <mergeCell ref="H8:H9"/>
    <mergeCell ref="BL8:BL19"/>
    <mergeCell ref="BM8:BM19"/>
    <mergeCell ref="D9:E9"/>
    <mergeCell ref="J9:K9"/>
    <mergeCell ref="Q9:R9"/>
    <mergeCell ref="W9:X9"/>
    <mergeCell ref="AD9:AE9"/>
    <mergeCell ref="AW8:AX8"/>
    <mergeCell ref="AY8:AY19"/>
    <mergeCell ref="AZ8:AZ19"/>
    <mergeCell ref="BB8:BB9"/>
    <mergeCell ref="BD8:BE8"/>
    <mergeCell ref="BF8:BF19"/>
    <mergeCell ref="AW9:AX9"/>
    <mergeCell ref="B7:G7"/>
    <mergeCell ref="H7:M7"/>
    <mergeCell ref="O7:T7"/>
    <mergeCell ref="U7:Z7"/>
    <mergeCell ref="AB7:AG7"/>
    <mergeCell ref="AH7:AM7"/>
    <mergeCell ref="B6:G6"/>
    <mergeCell ref="H6:M6"/>
    <mergeCell ref="O6:T6"/>
    <mergeCell ref="U6:Z6"/>
    <mergeCell ref="AB6:AG6"/>
    <mergeCell ref="AH6:AM6"/>
    <mergeCell ref="BJ1:BM1"/>
    <mergeCell ref="AR2:AW3"/>
    <mergeCell ref="AY2:BD3"/>
    <mergeCell ref="BJ2:BM4"/>
    <mergeCell ref="P3:W3"/>
    <mergeCell ref="X3:AA3"/>
    <mergeCell ref="AB3:AJ3"/>
    <mergeCell ref="AC4:AE4"/>
    <mergeCell ref="AO6:AT6"/>
    <mergeCell ref="AU6:AZ6"/>
    <mergeCell ref="BB6:BG6"/>
    <mergeCell ref="BH6:BM6"/>
    <mergeCell ref="P4:S4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BM40"/>
  <sheetViews>
    <sheetView workbookViewId="0">
      <selection activeCell="AY2" sqref="AY2:BD3"/>
    </sheetView>
  </sheetViews>
  <sheetFormatPr defaultColWidth="9.140625" defaultRowHeight="12.75" x14ac:dyDescent="0.2"/>
  <cols>
    <col min="1" max="1" width="1.7109375" style="1" customWidth="1"/>
    <col min="2" max="3" width="2.140625" style="1" customWidth="1"/>
    <col min="4" max="5" width="2.28515625" style="1" customWidth="1"/>
    <col min="6" max="7" width="1.5703125" style="1" customWidth="1"/>
    <col min="8" max="9" width="2.140625" style="1" customWidth="1"/>
    <col min="10" max="11" width="2.28515625" style="1" customWidth="1"/>
    <col min="12" max="13" width="1.5703125" style="1" customWidth="1"/>
    <col min="14" max="14" width="1.7109375" style="1" customWidth="1"/>
    <col min="15" max="16" width="2.140625" style="1" customWidth="1"/>
    <col min="17" max="18" width="2.28515625" style="1" customWidth="1"/>
    <col min="19" max="20" width="1.5703125" style="1" customWidth="1"/>
    <col min="21" max="22" width="2.140625" style="1" customWidth="1"/>
    <col min="23" max="24" width="2.28515625" style="1" customWidth="1"/>
    <col min="25" max="26" width="1.5703125" style="1" customWidth="1"/>
    <col min="27" max="27" width="2.140625" style="1" customWidth="1"/>
    <col min="28" max="28" width="2.42578125" style="1" customWidth="1"/>
    <col min="29" max="29" width="2.140625" style="1" customWidth="1"/>
    <col min="30" max="31" width="2.28515625" style="1" customWidth="1"/>
    <col min="32" max="33" width="1.5703125" style="1" customWidth="1"/>
    <col min="34" max="35" width="2.140625" style="1" customWidth="1"/>
    <col min="36" max="37" width="2.28515625" style="1" customWidth="1"/>
    <col min="38" max="39" width="1.5703125" style="1" customWidth="1"/>
    <col min="40" max="40" width="1.7109375" style="1" customWidth="1"/>
    <col min="41" max="42" width="2.140625" style="1" customWidth="1"/>
    <col min="43" max="44" width="2.28515625" style="1" customWidth="1"/>
    <col min="45" max="46" width="1.5703125" style="1" customWidth="1"/>
    <col min="47" max="48" width="2.140625" style="1" customWidth="1"/>
    <col min="49" max="50" width="2.28515625" style="1" customWidth="1"/>
    <col min="51" max="52" width="1.5703125" style="1" customWidth="1"/>
    <col min="53" max="53" width="1.7109375" style="1" customWidth="1"/>
    <col min="54" max="55" width="2.140625" style="1" customWidth="1"/>
    <col min="56" max="57" width="2.28515625" style="1" customWidth="1"/>
    <col min="58" max="59" width="1.5703125" style="1" customWidth="1"/>
    <col min="60" max="61" width="2.140625" style="1" customWidth="1"/>
    <col min="62" max="62" width="3.140625" style="1" customWidth="1"/>
    <col min="63" max="63" width="1.42578125" style="1" customWidth="1"/>
    <col min="64" max="65" width="1.5703125" style="1" customWidth="1"/>
    <col min="66" max="16384" width="9.140625" style="1"/>
  </cols>
  <sheetData>
    <row r="1" spans="1:65" ht="15.75" x14ac:dyDescent="0.25">
      <c r="A1" s="10"/>
      <c r="C1" s="10"/>
      <c r="D1" s="10"/>
      <c r="E1" s="10"/>
      <c r="F1" s="10"/>
      <c r="G1" s="10"/>
      <c r="H1" s="10"/>
      <c r="I1" s="10"/>
      <c r="J1" s="10"/>
      <c r="K1" s="30" t="s">
        <v>62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9"/>
      <c r="AL1" s="29"/>
      <c r="AM1" s="12" t="s">
        <v>61</v>
      </c>
      <c r="AN1" s="12"/>
      <c r="AO1" s="12"/>
      <c r="AP1" s="12"/>
      <c r="AQ1" s="12"/>
      <c r="AR1" s="12"/>
      <c r="AS1" s="12"/>
      <c r="AT1" s="12"/>
      <c r="AU1" s="12"/>
      <c r="AV1" s="12" t="s">
        <v>60</v>
      </c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234" t="s">
        <v>59</v>
      </c>
      <c r="BK1" s="235"/>
      <c r="BL1" s="235"/>
      <c r="BM1" s="236"/>
    </row>
    <row r="2" spans="1:65" ht="13.15" customHeight="1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28"/>
      <c r="AM2" s="10" t="s">
        <v>58</v>
      </c>
      <c r="AN2" s="10"/>
      <c r="AO2" s="10"/>
      <c r="AP2" s="10"/>
      <c r="AR2" s="248" t="str">
        <f>+zadání!O3</f>
        <v>U16</v>
      </c>
      <c r="AS2" s="248"/>
      <c r="AT2" s="248"/>
      <c r="AU2" s="248"/>
      <c r="AV2" s="248"/>
      <c r="AW2" s="248"/>
      <c r="AX2" s="26"/>
      <c r="AY2" s="249" t="str">
        <f>CONCATENATE(zadání!Q3,". kolo",_xlfn.UNICHAR(10),zadání!S3,". liga")</f>
        <v>1. kolo
2. liga</v>
      </c>
      <c r="AZ2" s="250"/>
      <c r="BA2" s="250"/>
      <c r="BB2" s="250"/>
      <c r="BC2" s="250"/>
      <c r="BD2" s="250"/>
      <c r="BE2" s="26"/>
      <c r="BF2" s="26"/>
      <c r="BG2" s="26"/>
      <c r="BH2" s="26"/>
      <c r="BI2" s="26"/>
      <c r="BJ2" s="237">
        <v>3</v>
      </c>
      <c r="BK2" s="238"/>
      <c r="BL2" s="238"/>
      <c r="BM2" s="239"/>
    </row>
    <row r="3" spans="1:65" ht="13.5" x14ac:dyDescent="0.25">
      <c r="A3" s="10"/>
      <c r="C3" s="10"/>
      <c r="D3" s="10"/>
      <c r="E3" s="10"/>
      <c r="F3" s="10"/>
      <c r="G3" s="10"/>
      <c r="H3" s="10"/>
      <c r="I3" s="10"/>
      <c r="J3" s="10"/>
      <c r="K3" s="10" t="s">
        <v>57</v>
      </c>
      <c r="L3" s="10"/>
      <c r="M3" s="10"/>
      <c r="N3" s="10"/>
      <c r="O3" s="3"/>
      <c r="P3" s="246" t="str">
        <f>+zadání!C5</f>
        <v>Radotín</v>
      </c>
      <c r="Q3" s="246"/>
      <c r="R3" s="246"/>
      <c r="S3" s="246"/>
      <c r="T3" s="246"/>
      <c r="U3" s="246"/>
      <c r="V3" s="246"/>
      <c r="W3" s="246"/>
      <c r="X3" s="247" t="s">
        <v>56</v>
      </c>
      <c r="Y3" s="247"/>
      <c r="Z3" s="247"/>
      <c r="AA3" s="247"/>
      <c r="AB3" s="246" t="str">
        <f>+zadání!F5</f>
        <v>Kometa E</v>
      </c>
      <c r="AC3" s="246"/>
      <c r="AD3" s="246"/>
      <c r="AE3" s="246"/>
      <c r="AF3" s="246"/>
      <c r="AG3" s="246"/>
      <c r="AH3" s="246"/>
      <c r="AI3" s="246"/>
      <c r="AJ3" s="246"/>
      <c r="AK3" s="10"/>
      <c r="AL3" s="27"/>
      <c r="AM3" s="10"/>
      <c r="AN3" s="10"/>
      <c r="AO3" s="10"/>
      <c r="AP3" s="10"/>
      <c r="AR3" s="248"/>
      <c r="AS3" s="248"/>
      <c r="AT3" s="248"/>
      <c r="AU3" s="248"/>
      <c r="AV3" s="248"/>
      <c r="AW3" s="248"/>
      <c r="AX3" s="26"/>
      <c r="AY3" s="250"/>
      <c r="AZ3" s="250"/>
      <c r="BA3" s="250"/>
      <c r="BB3" s="250"/>
      <c r="BC3" s="250"/>
      <c r="BD3" s="250"/>
      <c r="BE3" s="26"/>
      <c r="BF3" s="26"/>
      <c r="BG3" s="26"/>
      <c r="BH3" s="26"/>
      <c r="BI3" s="26"/>
      <c r="BJ3" s="240"/>
      <c r="BK3" s="241"/>
      <c r="BL3" s="241"/>
      <c r="BM3" s="242"/>
    </row>
    <row r="4" spans="1:65" ht="13.5" x14ac:dyDescent="0.25">
      <c r="B4" s="10"/>
      <c r="C4" s="10"/>
      <c r="D4" s="10"/>
      <c r="E4" s="10"/>
      <c r="F4" s="10"/>
      <c r="G4" s="10"/>
      <c r="H4" s="10"/>
      <c r="I4" s="10"/>
      <c r="J4" s="10"/>
      <c r="K4" s="25" t="s">
        <v>55</v>
      </c>
      <c r="L4" s="25"/>
      <c r="M4" s="25"/>
      <c r="N4" s="25"/>
      <c r="O4" s="25"/>
      <c r="P4" s="251">
        <f>+zadání!M3</f>
        <v>45200</v>
      </c>
      <c r="Q4" s="251"/>
      <c r="R4" s="251"/>
      <c r="S4" s="251"/>
      <c r="T4" s="25"/>
      <c r="U4" s="25"/>
      <c r="V4" s="25"/>
      <c r="W4" s="25"/>
      <c r="X4" s="25"/>
      <c r="Y4" s="25"/>
      <c r="Z4" s="25"/>
      <c r="AA4" s="25"/>
      <c r="AB4" s="25" t="s">
        <v>54</v>
      </c>
      <c r="AC4" s="232"/>
      <c r="AD4" s="233"/>
      <c r="AE4" s="233"/>
      <c r="AF4" s="25"/>
      <c r="AG4" s="25"/>
      <c r="AH4" s="25" t="s">
        <v>53</v>
      </c>
      <c r="AI4" s="25"/>
      <c r="AJ4" s="25"/>
      <c r="AK4" s="10"/>
      <c r="AL4" s="4"/>
      <c r="AM4" s="3" t="s">
        <v>52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43"/>
      <c r="BK4" s="244"/>
      <c r="BL4" s="244"/>
      <c r="BM4" s="245"/>
    </row>
    <row r="5" spans="1:65" s="23" customFormat="1" ht="10.5" customHeight="1" x14ac:dyDescent="0.25">
      <c r="B5" s="23" t="s">
        <v>27</v>
      </c>
      <c r="O5" s="23" t="s">
        <v>26</v>
      </c>
      <c r="AB5" s="23" t="s">
        <v>25</v>
      </c>
      <c r="AO5" s="23" t="s">
        <v>24</v>
      </c>
      <c r="BB5" s="23" t="s">
        <v>23</v>
      </c>
      <c r="BM5" s="24"/>
    </row>
    <row r="6" spans="1:65" ht="10.35" customHeight="1" x14ac:dyDescent="0.2">
      <c r="B6" s="229" t="s">
        <v>51</v>
      </c>
      <c r="C6" s="230"/>
      <c r="D6" s="230"/>
      <c r="E6" s="230"/>
      <c r="F6" s="230"/>
      <c r="G6" s="230"/>
      <c r="H6" s="230" t="s">
        <v>50</v>
      </c>
      <c r="I6" s="230"/>
      <c r="J6" s="230"/>
      <c r="K6" s="230"/>
      <c r="L6" s="230"/>
      <c r="M6" s="231"/>
      <c r="O6" s="229" t="s">
        <v>51</v>
      </c>
      <c r="P6" s="230"/>
      <c r="Q6" s="230"/>
      <c r="R6" s="230"/>
      <c r="S6" s="230"/>
      <c r="T6" s="230"/>
      <c r="U6" s="230" t="s">
        <v>50</v>
      </c>
      <c r="V6" s="230"/>
      <c r="W6" s="230"/>
      <c r="X6" s="230"/>
      <c r="Y6" s="230"/>
      <c r="Z6" s="231"/>
      <c r="AB6" s="229" t="s">
        <v>51</v>
      </c>
      <c r="AC6" s="230"/>
      <c r="AD6" s="230"/>
      <c r="AE6" s="230"/>
      <c r="AF6" s="230"/>
      <c r="AG6" s="230"/>
      <c r="AH6" s="230" t="s">
        <v>50</v>
      </c>
      <c r="AI6" s="230"/>
      <c r="AJ6" s="230"/>
      <c r="AK6" s="230"/>
      <c r="AL6" s="230"/>
      <c r="AM6" s="231"/>
      <c r="AO6" s="229" t="s">
        <v>51</v>
      </c>
      <c r="AP6" s="230"/>
      <c r="AQ6" s="230"/>
      <c r="AR6" s="230"/>
      <c r="AS6" s="230"/>
      <c r="AT6" s="230"/>
      <c r="AU6" s="230" t="s">
        <v>50</v>
      </c>
      <c r="AV6" s="230"/>
      <c r="AW6" s="230"/>
      <c r="AX6" s="230"/>
      <c r="AY6" s="230"/>
      <c r="AZ6" s="231"/>
      <c r="BB6" s="229" t="s">
        <v>51</v>
      </c>
      <c r="BC6" s="230"/>
      <c r="BD6" s="230"/>
      <c r="BE6" s="230"/>
      <c r="BF6" s="230"/>
      <c r="BG6" s="230"/>
      <c r="BH6" s="230" t="s">
        <v>50</v>
      </c>
      <c r="BI6" s="230"/>
      <c r="BJ6" s="230"/>
      <c r="BK6" s="230"/>
      <c r="BL6" s="230"/>
      <c r="BM6" s="231"/>
    </row>
    <row r="7" spans="1:65" ht="10.35" customHeight="1" x14ac:dyDescent="0.2">
      <c r="B7" s="229" t="s">
        <v>49</v>
      </c>
      <c r="C7" s="230"/>
      <c r="D7" s="230"/>
      <c r="E7" s="230"/>
      <c r="F7" s="230"/>
      <c r="G7" s="231"/>
      <c r="H7" s="229" t="s">
        <v>49</v>
      </c>
      <c r="I7" s="230"/>
      <c r="J7" s="230"/>
      <c r="K7" s="230"/>
      <c r="L7" s="230"/>
      <c r="M7" s="231"/>
      <c r="O7" s="229" t="s">
        <v>49</v>
      </c>
      <c r="P7" s="230"/>
      <c r="Q7" s="230"/>
      <c r="R7" s="230"/>
      <c r="S7" s="230"/>
      <c r="T7" s="231"/>
      <c r="U7" s="229" t="s">
        <v>49</v>
      </c>
      <c r="V7" s="230"/>
      <c r="W7" s="230"/>
      <c r="X7" s="230"/>
      <c r="Y7" s="230"/>
      <c r="Z7" s="231"/>
      <c r="AB7" s="229" t="s">
        <v>49</v>
      </c>
      <c r="AC7" s="230"/>
      <c r="AD7" s="230"/>
      <c r="AE7" s="230"/>
      <c r="AF7" s="230"/>
      <c r="AG7" s="231"/>
      <c r="AH7" s="229" t="s">
        <v>49</v>
      </c>
      <c r="AI7" s="230"/>
      <c r="AJ7" s="230"/>
      <c r="AK7" s="230"/>
      <c r="AL7" s="230"/>
      <c r="AM7" s="231"/>
      <c r="AO7" s="229" t="s">
        <v>49</v>
      </c>
      <c r="AP7" s="230"/>
      <c r="AQ7" s="230"/>
      <c r="AR7" s="230"/>
      <c r="AS7" s="230"/>
      <c r="AT7" s="231"/>
      <c r="AU7" s="229" t="s">
        <v>49</v>
      </c>
      <c r="AV7" s="230"/>
      <c r="AW7" s="230"/>
      <c r="AX7" s="230"/>
      <c r="AY7" s="230"/>
      <c r="AZ7" s="231"/>
      <c r="BB7" s="229" t="s">
        <v>49</v>
      </c>
      <c r="BC7" s="230"/>
      <c r="BD7" s="230"/>
      <c r="BE7" s="230"/>
      <c r="BF7" s="230"/>
      <c r="BG7" s="231"/>
      <c r="BH7" s="229" t="s">
        <v>49</v>
      </c>
      <c r="BI7" s="230"/>
      <c r="BJ7" s="230"/>
      <c r="BK7" s="230"/>
      <c r="BL7" s="230"/>
      <c r="BM7" s="231"/>
    </row>
    <row r="8" spans="1:65" ht="13.35" customHeight="1" x14ac:dyDescent="0.2">
      <c r="A8" s="252" t="s">
        <v>48</v>
      </c>
      <c r="B8" s="255">
        <v>1</v>
      </c>
      <c r="C8" s="13"/>
      <c r="D8" s="256"/>
      <c r="E8" s="257"/>
      <c r="F8" s="258" t="s">
        <v>47</v>
      </c>
      <c r="G8" s="258" t="s">
        <v>46</v>
      </c>
      <c r="H8" s="255">
        <v>1</v>
      </c>
      <c r="I8" s="13"/>
      <c r="J8" s="256"/>
      <c r="K8" s="257"/>
      <c r="L8" s="258" t="s">
        <v>47</v>
      </c>
      <c r="M8" s="258" t="s">
        <v>46</v>
      </c>
      <c r="O8" s="255">
        <v>1</v>
      </c>
      <c r="P8" s="13"/>
      <c r="Q8" s="256"/>
      <c r="R8" s="257"/>
      <c r="S8" s="258" t="s">
        <v>47</v>
      </c>
      <c r="T8" s="258" t="s">
        <v>46</v>
      </c>
      <c r="U8" s="255">
        <v>1</v>
      </c>
      <c r="V8" s="13"/>
      <c r="W8" s="256"/>
      <c r="X8" s="257"/>
      <c r="Y8" s="258" t="s">
        <v>47</v>
      </c>
      <c r="Z8" s="258" t="s">
        <v>46</v>
      </c>
      <c r="AB8" s="255">
        <v>1</v>
      </c>
      <c r="AC8" s="13"/>
      <c r="AD8" s="256"/>
      <c r="AE8" s="257"/>
      <c r="AF8" s="258" t="s">
        <v>47</v>
      </c>
      <c r="AG8" s="258" t="s">
        <v>46</v>
      </c>
      <c r="AH8" s="255">
        <v>1</v>
      </c>
      <c r="AI8" s="13"/>
      <c r="AJ8" s="256"/>
      <c r="AK8" s="257"/>
      <c r="AL8" s="258" t="s">
        <v>47</v>
      </c>
      <c r="AM8" s="258" t="s">
        <v>46</v>
      </c>
      <c r="AO8" s="255">
        <v>1</v>
      </c>
      <c r="AP8" s="13"/>
      <c r="AQ8" s="256"/>
      <c r="AR8" s="257"/>
      <c r="AS8" s="258" t="s">
        <v>47</v>
      </c>
      <c r="AT8" s="258" t="s">
        <v>46</v>
      </c>
      <c r="AU8" s="255">
        <v>1</v>
      </c>
      <c r="AV8" s="13"/>
      <c r="AW8" s="256"/>
      <c r="AX8" s="257"/>
      <c r="AY8" s="258" t="s">
        <v>47</v>
      </c>
      <c r="AZ8" s="258" t="s">
        <v>46</v>
      </c>
      <c r="BB8" s="255">
        <v>1</v>
      </c>
      <c r="BC8" s="13"/>
      <c r="BD8" s="256"/>
      <c r="BE8" s="257"/>
      <c r="BF8" s="258" t="s">
        <v>47</v>
      </c>
      <c r="BG8" s="258" t="s">
        <v>46</v>
      </c>
      <c r="BH8" s="255">
        <v>1</v>
      </c>
      <c r="BI8" s="13"/>
      <c r="BJ8" s="256"/>
      <c r="BK8" s="257"/>
      <c r="BL8" s="258" t="s">
        <v>47</v>
      </c>
      <c r="BM8" s="258" t="s">
        <v>46</v>
      </c>
    </row>
    <row r="9" spans="1:65" ht="13.35" customHeight="1" x14ac:dyDescent="0.2">
      <c r="A9" s="253"/>
      <c r="B9" s="255"/>
      <c r="C9" s="13"/>
      <c r="D9" s="256"/>
      <c r="E9" s="257"/>
      <c r="F9" s="258"/>
      <c r="G9" s="258"/>
      <c r="H9" s="255"/>
      <c r="I9" s="13"/>
      <c r="J9" s="256"/>
      <c r="K9" s="257"/>
      <c r="L9" s="258"/>
      <c r="M9" s="258"/>
      <c r="O9" s="255"/>
      <c r="P9" s="13"/>
      <c r="Q9" s="256"/>
      <c r="R9" s="257"/>
      <c r="S9" s="258"/>
      <c r="T9" s="258"/>
      <c r="U9" s="255"/>
      <c r="V9" s="13"/>
      <c r="W9" s="256"/>
      <c r="X9" s="257"/>
      <c r="Y9" s="258"/>
      <c r="Z9" s="258"/>
      <c r="AB9" s="255"/>
      <c r="AC9" s="13"/>
      <c r="AD9" s="256"/>
      <c r="AE9" s="257"/>
      <c r="AF9" s="258"/>
      <c r="AG9" s="258"/>
      <c r="AH9" s="255"/>
      <c r="AI9" s="13"/>
      <c r="AJ9" s="256"/>
      <c r="AK9" s="257"/>
      <c r="AL9" s="258"/>
      <c r="AM9" s="258"/>
      <c r="AO9" s="255"/>
      <c r="AP9" s="13"/>
      <c r="AQ9" s="256"/>
      <c r="AR9" s="257"/>
      <c r="AS9" s="258"/>
      <c r="AT9" s="258"/>
      <c r="AU9" s="255"/>
      <c r="AV9" s="13"/>
      <c r="AW9" s="256"/>
      <c r="AX9" s="257"/>
      <c r="AY9" s="258"/>
      <c r="AZ9" s="258"/>
      <c r="BB9" s="255"/>
      <c r="BC9" s="13"/>
      <c r="BD9" s="256"/>
      <c r="BE9" s="257"/>
      <c r="BF9" s="258"/>
      <c r="BG9" s="258"/>
      <c r="BH9" s="255"/>
      <c r="BI9" s="13"/>
      <c r="BJ9" s="256"/>
      <c r="BK9" s="257"/>
      <c r="BL9" s="258"/>
      <c r="BM9" s="258"/>
    </row>
    <row r="10" spans="1:65" ht="13.35" customHeight="1" x14ac:dyDescent="0.2">
      <c r="A10" s="253"/>
      <c r="B10" s="255">
        <v>2</v>
      </c>
      <c r="C10" s="13"/>
      <c r="D10" s="256"/>
      <c r="E10" s="257"/>
      <c r="F10" s="258"/>
      <c r="G10" s="258"/>
      <c r="H10" s="255">
        <v>2</v>
      </c>
      <c r="I10" s="13"/>
      <c r="J10" s="256"/>
      <c r="K10" s="257"/>
      <c r="L10" s="258"/>
      <c r="M10" s="258"/>
      <c r="O10" s="255">
        <v>2</v>
      </c>
      <c r="P10" s="13"/>
      <c r="Q10" s="256"/>
      <c r="R10" s="257"/>
      <c r="S10" s="258"/>
      <c r="T10" s="258"/>
      <c r="U10" s="255">
        <v>2</v>
      </c>
      <c r="V10" s="13"/>
      <c r="W10" s="256"/>
      <c r="X10" s="257"/>
      <c r="Y10" s="258"/>
      <c r="Z10" s="258"/>
      <c r="AB10" s="255">
        <v>2</v>
      </c>
      <c r="AC10" s="13"/>
      <c r="AD10" s="256"/>
      <c r="AE10" s="257"/>
      <c r="AF10" s="258"/>
      <c r="AG10" s="258"/>
      <c r="AH10" s="255">
        <v>2</v>
      </c>
      <c r="AI10" s="13"/>
      <c r="AJ10" s="256"/>
      <c r="AK10" s="257"/>
      <c r="AL10" s="258"/>
      <c r="AM10" s="258"/>
      <c r="AO10" s="255">
        <v>2</v>
      </c>
      <c r="AP10" s="13"/>
      <c r="AQ10" s="256"/>
      <c r="AR10" s="257"/>
      <c r="AS10" s="258"/>
      <c r="AT10" s="258"/>
      <c r="AU10" s="255">
        <v>2</v>
      </c>
      <c r="AV10" s="13"/>
      <c r="AW10" s="256"/>
      <c r="AX10" s="257"/>
      <c r="AY10" s="258"/>
      <c r="AZ10" s="258"/>
      <c r="BB10" s="255">
        <v>2</v>
      </c>
      <c r="BC10" s="13"/>
      <c r="BD10" s="256"/>
      <c r="BE10" s="257"/>
      <c r="BF10" s="258"/>
      <c r="BG10" s="258"/>
      <c r="BH10" s="255">
        <v>2</v>
      </c>
      <c r="BI10" s="13"/>
      <c r="BJ10" s="256"/>
      <c r="BK10" s="257"/>
      <c r="BL10" s="258"/>
      <c r="BM10" s="258"/>
    </row>
    <row r="11" spans="1:65" ht="13.35" customHeight="1" x14ac:dyDescent="0.2">
      <c r="A11" s="253"/>
      <c r="B11" s="255"/>
      <c r="C11" s="13"/>
      <c r="D11" s="256"/>
      <c r="E11" s="257"/>
      <c r="F11" s="258"/>
      <c r="G11" s="258"/>
      <c r="H11" s="255"/>
      <c r="I11" s="13"/>
      <c r="J11" s="256"/>
      <c r="K11" s="257"/>
      <c r="L11" s="258"/>
      <c r="M11" s="258"/>
      <c r="O11" s="255"/>
      <c r="P11" s="13"/>
      <c r="Q11" s="256"/>
      <c r="R11" s="257"/>
      <c r="S11" s="258"/>
      <c r="T11" s="258"/>
      <c r="U11" s="255"/>
      <c r="V11" s="13"/>
      <c r="W11" s="256"/>
      <c r="X11" s="257"/>
      <c r="Y11" s="258"/>
      <c r="Z11" s="258"/>
      <c r="AB11" s="255"/>
      <c r="AC11" s="13"/>
      <c r="AD11" s="256"/>
      <c r="AE11" s="257"/>
      <c r="AF11" s="258"/>
      <c r="AG11" s="258"/>
      <c r="AH11" s="255"/>
      <c r="AI11" s="13"/>
      <c r="AJ11" s="256"/>
      <c r="AK11" s="257"/>
      <c r="AL11" s="258"/>
      <c r="AM11" s="258"/>
      <c r="AO11" s="255"/>
      <c r="AP11" s="13"/>
      <c r="AQ11" s="256"/>
      <c r="AR11" s="257"/>
      <c r="AS11" s="258"/>
      <c r="AT11" s="258"/>
      <c r="AU11" s="255"/>
      <c r="AV11" s="13"/>
      <c r="AW11" s="256"/>
      <c r="AX11" s="257"/>
      <c r="AY11" s="258"/>
      <c r="AZ11" s="258"/>
      <c r="BB11" s="255"/>
      <c r="BC11" s="13"/>
      <c r="BD11" s="256"/>
      <c r="BE11" s="257"/>
      <c r="BF11" s="258"/>
      <c r="BG11" s="258"/>
      <c r="BH11" s="255"/>
      <c r="BI11" s="13"/>
      <c r="BJ11" s="256"/>
      <c r="BK11" s="257"/>
      <c r="BL11" s="258"/>
      <c r="BM11" s="258"/>
    </row>
    <row r="12" spans="1:65" ht="13.35" customHeight="1" x14ac:dyDescent="0.2">
      <c r="A12" s="253"/>
      <c r="B12" s="255">
        <v>3</v>
      </c>
      <c r="C12" s="13"/>
      <c r="D12" s="256"/>
      <c r="E12" s="257"/>
      <c r="F12" s="258"/>
      <c r="G12" s="258"/>
      <c r="H12" s="255">
        <v>3</v>
      </c>
      <c r="I12" s="13"/>
      <c r="J12" s="256"/>
      <c r="K12" s="257"/>
      <c r="L12" s="258"/>
      <c r="M12" s="258"/>
      <c r="O12" s="255">
        <v>3</v>
      </c>
      <c r="P12" s="13"/>
      <c r="Q12" s="256"/>
      <c r="R12" s="257"/>
      <c r="S12" s="258"/>
      <c r="T12" s="258"/>
      <c r="U12" s="255">
        <v>3</v>
      </c>
      <c r="V12" s="13"/>
      <c r="W12" s="256"/>
      <c r="X12" s="257"/>
      <c r="Y12" s="258"/>
      <c r="Z12" s="258"/>
      <c r="AB12" s="255">
        <v>3</v>
      </c>
      <c r="AC12" s="13"/>
      <c r="AD12" s="256"/>
      <c r="AE12" s="257"/>
      <c r="AF12" s="258"/>
      <c r="AG12" s="258"/>
      <c r="AH12" s="255">
        <v>3</v>
      </c>
      <c r="AI12" s="13"/>
      <c r="AJ12" s="256"/>
      <c r="AK12" s="257"/>
      <c r="AL12" s="258"/>
      <c r="AM12" s="258"/>
      <c r="AO12" s="255">
        <v>3</v>
      </c>
      <c r="AP12" s="13"/>
      <c r="AQ12" s="256"/>
      <c r="AR12" s="257"/>
      <c r="AS12" s="258"/>
      <c r="AT12" s="258"/>
      <c r="AU12" s="255">
        <v>3</v>
      </c>
      <c r="AV12" s="13"/>
      <c r="AW12" s="256"/>
      <c r="AX12" s="257"/>
      <c r="AY12" s="258"/>
      <c r="AZ12" s="258"/>
      <c r="BB12" s="255">
        <v>3</v>
      </c>
      <c r="BC12" s="13"/>
      <c r="BD12" s="256"/>
      <c r="BE12" s="257"/>
      <c r="BF12" s="258"/>
      <c r="BG12" s="258"/>
      <c r="BH12" s="255">
        <v>3</v>
      </c>
      <c r="BI12" s="13"/>
      <c r="BJ12" s="256"/>
      <c r="BK12" s="257"/>
      <c r="BL12" s="258"/>
      <c r="BM12" s="258"/>
    </row>
    <row r="13" spans="1:65" ht="13.35" customHeight="1" x14ac:dyDescent="0.2">
      <c r="A13" s="253"/>
      <c r="B13" s="255"/>
      <c r="C13" s="13"/>
      <c r="D13" s="256"/>
      <c r="E13" s="257"/>
      <c r="F13" s="258"/>
      <c r="G13" s="258"/>
      <c r="H13" s="255"/>
      <c r="I13" s="13"/>
      <c r="J13" s="256"/>
      <c r="K13" s="257"/>
      <c r="L13" s="258"/>
      <c r="M13" s="258"/>
      <c r="O13" s="255"/>
      <c r="P13" s="13"/>
      <c r="Q13" s="256"/>
      <c r="R13" s="257"/>
      <c r="S13" s="258"/>
      <c r="T13" s="258"/>
      <c r="U13" s="255"/>
      <c r="V13" s="13"/>
      <c r="W13" s="256"/>
      <c r="X13" s="257"/>
      <c r="Y13" s="258"/>
      <c r="Z13" s="258"/>
      <c r="AB13" s="255"/>
      <c r="AC13" s="13"/>
      <c r="AD13" s="256"/>
      <c r="AE13" s="257"/>
      <c r="AF13" s="258"/>
      <c r="AG13" s="258"/>
      <c r="AH13" s="255"/>
      <c r="AI13" s="13"/>
      <c r="AJ13" s="256"/>
      <c r="AK13" s="257"/>
      <c r="AL13" s="258"/>
      <c r="AM13" s="258"/>
      <c r="AO13" s="255"/>
      <c r="AP13" s="13"/>
      <c r="AQ13" s="256"/>
      <c r="AR13" s="257"/>
      <c r="AS13" s="258"/>
      <c r="AT13" s="258"/>
      <c r="AU13" s="255"/>
      <c r="AV13" s="13"/>
      <c r="AW13" s="256"/>
      <c r="AX13" s="257"/>
      <c r="AY13" s="258"/>
      <c r="AZ13" s="258"/>
      <c r="BB13" s="255"/>
      <c r="BC13" s="13"/>
      <c r="BD13" s="256"/>
      <c r="BE13" s="257"/>
      <c r="BF13" s="258"/>
      <c r="BG13" s="258"/>
      <c r="BH13" s="255"/>
      <c r="BI13" s="13"/>
      <c r="BJ13" s="256"/>
      <c r="BK13" s="257"/>
      <c r="BL13" s="258"/>
      <c r="BM13" s="258"/>
    </row>
    <row r="14" spans="1:65" ht="13.35" customHeight="1" x14ac:dyDescent="0.2">
      <c r="A14" s="253"/>
      <c r="B14" s="255">
        <v>4</v>
      </c>
      <c r="C14" s="13"/>
      <c r="D14" s="256"/>
      <c r="E14" s="257"/>
      <c r="F14" s="258"/>
      <c r="G14" s="258"/>
      <c r="H14" s="255">
        <v>4</v>
      </c>
      <c r="I14" s="13"/>
      <c r="J14" s="256"/>
      <c r="K14" s="257"/>
      <c r="L14" s="258"/>
      <c r="M14" s="258"/>
      <c r="O14" s="255">
        <v>4</v>
      </c>
      <c r="P14" s="13"/>
      <c r="Q14" s="256"/>
      <c r="R14" s="257"/>
      <c r="S14" s="258"/>
      <c r="T14" s="258"/>
      <c r="U14" s="255">
        <v>4</v>
      </c>
      <c r="V14" s="13"/>
      <c r="W14" s="256"/>
      <c r="X14" s="257"/>
      <c r="Y14" s="258"/>
      <c r="Z14" s="258"/>
      <c r="AB14" s="255">
        <v>4</v>
      </c>
      <c r="AC14" s="13"/>
      <c r="AD14" s="256"/>
      <c r="AE14" s="257"/>
      <c r="AF14" s="258"/>
      <c r="AG14" s="258"/>
      <c r="AH14" s="255">
        <v>4</v>
      </c>
      <c r="AI14" s="13"/>
      <c r="AJ14" s="256"/>
      <c r="AK14" s="257"/>
      <c r="AL14" s="258"/>
      <c r="AM14" s="258"/>
      <c r="AO14" s="255">
        <v>4</v>
      </c>
      <c r="AP14" s="13"/>
      <c r="AQ14" s="256"/>
      <c r="AR14" s="257"/>
      <c r="AS14" s="258"/>
      <c r="AT14" s="258"/>
      <c r="AU14" s="255">
        <v>4</v>
      </c>
      <c r="AV14" s="13"/>
      <c r="AW14" s="256"/>
      <c r="AX14" s="257"/>
      <c r="AY14" s="258"/>
      <c r="AZ14" s="258"/>
      <c r="BB14" s="255">
        <v>4</v>
      </c>
      <c r="BC14" s="13"/>
      <c r="BD14" s="256"/>
      <c r="BE14" s="257"/>
      <c r="BF14" s="258"/>
      <c r="BG14" s="258"/>
      <c r="BH14" s="255">
        <v>4</v>
      </c>
      <c r="BI14" s="13"/>
      <c r="BJ14" s="256"/>
      <c r="BK14" s="257"/>
      <c r="BL14" s="258"/>
      <c r="BM14" s="258"/>
    </row>
    <row r="15" spans="1:65" ht="13.35" customHeight="1" x14ac:dyDescent="0.2">
      <c r="A15" s="253"/>
      <c r="B15" s="255"/>
      <c r="C15" s="13"/>
      <c r="D15" s="256"/>
      <c r="E15" s="257"/>
      <c r="F15" s="258"/>
      <c r="G15" s="258"/>
      <c r="H15" s="255"/>
      <c r="I15" s="13"/>
      <c r="J15" s="256"/>
      <c r="K15" s="257"/>
      <c r="L15" s="258"/>
      <c r="M15" s="258"/>
      <c r="O15" s="255"/>
      <c r="P15" s="13"/>
      <c r="Q15" s="256"/>
      <c r="R15" s="257"/>
      <c r="S15" s="258"/>
      <c r="T15" s="258"/>
      <c r="U15" s="255"/>
      <c r="V15" s="13"/>
      <c r="W15" s="256"/>
      <c r="X15" s="257"/>
      <c r="Y15" s="258"/>
      <c r="Z15" s="258"/>
      <c r="AB15" s="255"/>
      <c r="AC15" s="13"/>
      <c r="AD15" s="256"/>
      <c r="AE15" s="257"/>
      <c r="AF15" s="258"/>
      <c r="AG15" s="258"/>
      <c r="AH15" s="255"/>
      <c r="AI15" s="13"/>
      <c r="AJ15" s="256"/>
      <c r="AK15" s="257"/>
      <c r="AL15" s="258"/>
      <c r="AM15" s="258"/>
      <c r="AO15" s="255"/>
      <c r="AP15" s="13"/>
      <c r="AQ15" s="256"/>
      <c r="AR15" s="257"/>
      <c r="AS15" s="258"/>
      <c r="AT15" s="258"/>
      <c r="AU15" s="255"/>
      <c r="AV15" s="13"/>
      <c r="AW15" s="256"/>
      <c r="AX15" s="257"/>
      <c r="AY15" s="258"/>
      <c r="AZ15" s="258"/>
      <c r="BB15" s="255"/>
      <c r="BC15" s="13"/>
      <c r="BD15" s="256"/>
      <c r="BE15" s="257"/>
      <c r="BF15" s="258"/>
      <c r="BG15" s="258"/>
      <c r="BH15" s="255"/>
      <c r="BI15" s="13"/>
      <c r="BJ15" s="256"/>
      <c r="BK15" s="257"/>
      <c r="BL15" s="258"/>
      <c r="BM15" s="258"/>
    </row>
    <row r="16" spans="1:65" ht="13.35" customHeight="1" x14ac:dyDescent="0.2">
      <c r="A16" s="253"/>
      <c r="B16" s="255">
        <v>5</v>
      </c>
      <c r="C16" s="13"/>
      <c r="D16" s="256"/>
      <c r="E16" s="257"/>
      <c r="F16" s="258"/>
      <c r="G16" s="258"/>
      <c r="H16" s="255">
        <v>5</v>
      </c>
      <c r="I16" s="13"/>
      <c r="J16" s="256"/>
      <c r="K16" s="257"/>
      <c r="L16" s="258"/>
      <c r="M16" s="258"/>
      <c r="O16" s="255">
        <v>5</v>
      </c>
      <c r="P16" s="13"/>
      <c r="Q16" s="256"/>
      <c r="R16" s="257"/>
      <c r="S16" s="258"/>
      <c r="T16" s="258"/>
      <c r="U16" s="255">
        <v>5</v>
      </c>
      <c r="V16" s="13"/>
      <c r="W16" s="256"/>
      <c r="X16" s="257"/>
      <c r="Y16" s="258"/>
      <c r="Z16" s="258"/>
      <c r="AB16" s="255">
        <v>5</v>
      </c>
      <c r="AC16" s="13"/>
      <c r="AD16" s="256"/>
      <c r="AE16" s="257"/>
      <c r="AF16" s="258"/>
      <c r="AG16" s="258"/>
      <c r="AH16" s="255">
        <v>5</v>
      </c>
      <c r="AI16" s="13"/>
      <c r="AJ16" s="256"/>
      <c r="AK16" s="257"/>
      <c r="AL16" s="258"/>
      <c r="AM16" s="258"/>
      <c r="AO16" s="255">
        <v>5</v>
      </c>
      <c r="AP16" s="13"/>
      <c r="AQ16" s="256"/>
      <c r="AR16" s="257"/>
      <c r="AS16" s="258"/>
      <c r="AT16" s="258"/>
      <c r="AU16" s="255">
        <v>5</v>
      </c>
      <c r="AV16" s="13"/>
      <c r="AW16" s="256"/>
      <c r="AX16" s="257"/>
      <c r="AY16" s="258"/>
      <c r="AZ16" s="258"/>
      <c r="BB16" s="255">
        <v>5</v>
      </c>
      <c r="BC16" s="13"/>
      <c r="BD16" s="256"/>
      <c r="BE16" s="257"/>
      <c r="BF16" s="258"/>
      <c r="BG16" s="258"/>
      <c r="BH16" s="255">
        <v>5</v>
      </c>
      <c r="BI16" s="13"/>
      <c r="BJ16" s="256"/>
      <c r="BK16" s="257"/>
      <c r="BL16" s="258"/>
      <c r="BM16" s="258"/>
    </row>
    <row r="17" spans="1:65" ht="13.35" customHeight="1" x14ac:dyDescent="0.2">
      <c r="A17" s="253"/>
      <c r="B17" s="255"/>
      <c r="C17" s="13"/>
      <c r="D17" s="256"/>
      <c r="E17" s="257"/>
      <c r="F17" s="258"/>
      <c r="G17" s="258"/>
      <c r="H17" s="255"/>
      <c r="I17" s="13"/>
      <c r="J17" s="256"/>
      <c r="K17" s="257"/>
      <c r="L17" s="258"/>
      <c r="M17" s="258"/>
      <c r="O17" s="255"/>
      <c r="P17" s="13"/>
      <c r="Q17" s="256"/>
      <c r="R17" s="257"/>
      <c r="S17" s="258"/>
      <c r="T17" s="258"/>
      <c r="U17" s="255"/>
      <c r="V17" s="13"/>
      <c r="W17" s="256"/>
      <c r="X17" s="257"/>
      <c r="Y17" s="258"/>
      <c r="Z17" s="258"/>
      <c r="AB17" s="255"/>
      <c r="AC17" s="13"/>
      <c r="AD17" s="256"/>
      <c r="AE17" s="257"/>
      <c r="AF17" s="258"/>
      <c r="AG17" s="258"/>
      <c r="AH17" s="255"/>
      <c r="AI17" s="13"/>
      <c r="AJ17" s="256"/>
      <c r="AK17" s="257"/>
      <c r="AL17" s="258"/>
      <c r="AM17" s="258"/>
      <c r="AO17" s="255"/>
      <c r="AP17" s="13"/>
      <c r="AQ17" s="256"/>
      <c r="AR17" s="257"/>
      <c r="AS17" s="258"/>
      <c r="AT17" s="258"/>
      <c r="AU17" s="255"/>
      <c r="AV17" s="13"/>
      <c r="AW17" s="256"/>
      <c r="AX17" s="257"/>
      <c r="AY17" s="258"/>
      <c r="AZ17" s="258"/>
      <c r="BB17" s="255"/>
      <c r="BC17" s="13"/>
      <c r="BD17" s="256"/>
      <c r="BE17" s="257"/>
      <c r="BF17" s="258"/>
      <c r="BG17" s="258"/>
      <c r="BH17" s="255"/>
      <c r="BI17" s="13"/>
      <c r="BJ17" s="256"/>
      <c r="BK17" s="257"/>
      <c r="BL17" s="258"/>
      <c r="BM17" s="258"/>
    </row>
    <row r="18" spans="1:65" ht="13.35" customHeight="1" x14ac:dyDescent="0.2">
      <c r="A18" s="253"/>
      <c r="B18" s="255">
        <v>6</v>
      </c>
      <c r="C18" s="13"/>
      <c r="D18" s="256"/>
      <c r="E18" s="257"/>
      <c r="F18" s="258"/>
      <c r="G18" s="258"/>
      <c r="H18" s="255">
        <v>6</v>
      </c>
      <c r="I18" s="13"/>
      <c r="J18" s="256"/>
      <c r="K18" s="257"/>
      <c r="L18" s="258"/>
      <c r="M18" s="258"/>
      <c r="O18" s="255">
        <v>6</v>
      </c>
      <c r="P18" s="13"/>
      <c r="Q18" s="256"/>
      <c r="R18" s="257"/>
      <c r="S18" s="258"/>
      <c r="T18" s="258"/>
      <c r="U18" s="255">
        <v>6</v>
      </c>
      <c r="V18" s="13"/>
      <c r="W18" s="256"/>
      <c r="X18" s="257"/>
      <c r="Y18" s="258"/>
      <c r="Z18" s="258"/>
      <c r="AB18" s="255">
        <v>6</v>
      </c>
      <c r="AC18" s="13"/>
      <c r="AD18" s="256"/>
      <c r="AE18" s="257"/>
      <c r="AF18" s="258"/>
      <c r="AG18" s="258"/>
      <c r="AH18" s="255">
        <v>6</v>
      </c>
      <c r="AI18" s="13"/>
      <c r="AJ18" s="256"/>
      <c r="AK18" s="257"/>
      <c r="AL18" s="258"/>
      <c r="AM18" s="258"/>
      <c r="AO18" s="255">
        <v>6</v>
      </c>
      <c r="AP18" s="13"/>
      <c r="AQ18" s="256"/>
      <c r="AR18" s="257"/>
      <c r="AS18" s="258"/>
      <c r="AT18" s="258"/>
      <c r="AU18" s="255">
        <v>6</v>
      </c>
      <c r="AV18" s="13"/>
      <c r="AW18" s="256"/>
      <c r="AX18" s="257"/>
      <c r="AY18" s="258"/>
      <c r="AZ18" s="258"/>
      <c r="BB18" s="255">
        <v>6</v>
      </c>
      <c r="BC18" s="13"/>
      <c r="BD18" s="256"/>
      <c r="BE18" s="257"/>
      <c r="BF18" s="258"/>
      <c r="BG18" s="258"/>
      <c r="BH18" s="255">
        <v>6</v>
      </c>
      <c r="BI18" s="13"/>
      <c r="BJ18" s="256"/>
      <c r="BK18" s="257"/>
      <c r="BL18" s="258"/>
      <c r="BM18" s="258"/>
    </row>
    <row r="19" spans="1:65" ht="13.35" customHeight="1" x14ac:dyDescent="0.2">
      <c r="A19" s="254"/>
      <c r="B19" s="255"/>
      <c r="C19" s="13"/>
      <c r="D19" s="256"/>
      <c r="E19" s="257"/>
      <c r="F19" s="258"/>
      <c r="G19" s="258"/>
      <c r="H19" s="255"/>
      <c r="I19" s="13"/>
      <c r="J19" s="256"/>
      <c r="K19" s="257"/>
      <c r="L19" s="258"/>
      <c r="M19" s="258"/>
      <c r="O19" s="255"/>
      <c r="P19" s="13"/>
      <c r="Q19" s="256"/>
      <c r="R19" s="257"/>
      <c r="S19" s="258"/>
      <c r="T19" s="258"/>
      <c r="U19" s="255"/>
      <c r="V19" s="13"/>
      <c r="W19" s="256"/>
      <c r="X19" s="257"/>
      <c r="Y19" s="258"/>
      <c r="Z19" s="258"/>
      <c r="AB19" s="255"/>
      <c r="AC19" s="13"/>
      <c r="AD19" s="256"/>
      <c r="AE19" s="257"/>
      <c r="AF19" s="258"/>
      <c r="AG19" s="258"/>
      <c r="AH19" s="255"/>
      <c r="AI19" s="13"/>
      <c r="AJ19" s="256"/>
      <c r="AK19" s="257"/>
      <c r="AL19" s="258"/>
      <c r="AM19" s="258"/>
      <c r="AO19" s="255"/>
      <c r="AP19" s="13"/>
      <c r="AQ19" s="256"/>
      <c r="AR19" s="257"/>
      <c r="AS19" s="258"/>
      <c r="AT19" s="258"/>
      <c r="AU19" s="255"/>
      <c r="AV19" s="13"/>
      <c r="AW19" s="256"/>
      <c r="AX19" s="257"/>
      <c r="AY19" s="258"/>
      <c r="AZ19" s="258"/>
      <c r="BB19" s="255"/>
      <c r="BC19" s="13"/>
      <c r="BD19" s="256"/>
      <c r="BE19" s="257"/>
      <c r="BF19" s="258"/>
      <c r="BG19" s="258"/>
      <c r="BH19" s="255"/>
      <c r="BI19" s="13"/>
      <c r="BJ19" s="256"/>
      <c r="BK19" s="257"/>
      <c r="BL19" s="258"/>
      <c r="BM19" s="258"/>
    </row>
    <row r="20" spans="1:65" ht="17.25" customHeight="1" x14ac:dyDescent="0.2">
      <c r="A20" s="22"/>
      <c r="B20" s="265" t="s">
        <v>45</v>
      </c>
      <c r="C20" s="266"/>
      <c r="D20" s="265" t="s">
        <v>44</v>
      </c>
      <c r="E20" s="266"/>
      <c r="F20" s="261"/>
      <c r="G20" s="262"/>
      <c r="H20" s="265" t="s">
        <v>45</v>
      </c>
      <c r="I20" s="266"/>
      <c r="J20" s="265" t="s">
        <v>44</v>
      </c>
      <c r="K20" s="266"/>
      <c r="L20" s="261"/>
      <c r="M20" s="262"/>
      <c r="O20" s="265" t="s">
        <v>45</v>
      </c>
      <c r="P20" s="266"/>
      <c r="Q20" s="265" t="s">
        <v>44</v>
      </c>
      <c r="R20" s="266"/>
      <c r="S20" s="261"/>
      <c r="T20" s="262"/>
      <c r="U20" s="259" t="s">
        <v>45</v>
      </c>
      <c r="V20" s="260"/>
      <c r="W20" s="259" t="s">
        <v>44</v>
      </c>
      <c r="X20" s="260"/>
      <c r="Y20" s="261"/>
      <c r="Z20" s="262"/>
      <c r="AB20" s="259" t="s">
        <v>45</v>
      </c>
      <c r="AC20" s="260"/>
      <c r="AD20" s="259" t="s">
        <v>44</v>
      </c>
      <c r="AE20" s="260"/>
      <c r="AF20" s="261"/>
      <c r="AG20" s="262"/>
      <c r="AH20" s="259" t="s">
        <v>45</v>
      </c>
      <c r="AI20" s="260"/>
      <c r="AJ20" s="259" t="s">
        <v>44</v>
      </c>
      <c r="AK20" s="260"/>
      <c r="AL20" s="261"/>
      <c r="AM20" s="262"/>
      <c r="AO20" s="259" t="s">
        <v>45</v>
      </c>
      <c r="AP20" s="260"/>
      <c r="AQ20" s="259" t="s">
        <v>44</v>
      </c>
      <c r="AR20" s="260"/>
      <c r="AS20" s="261"/>
      <c r="AT20" s="262"/>
      <c r="AU20" s="259" t="s">
        <v>45</v>
      </c>
      <c r="AV20" s="260"/>
      <c r="AW20" s="259" t="s">
        <v>44</v>
      </c>
      <c r="AX20" s="260"/>
      <c r="AY20" s="261"/>
      <c r="AZ20" s="262"/>
      <c r="BB20" s="259" t="s">
        <v>45</v>
      </c>
      <c r="BC20" s="260"/>
      <c r="BD20" s="263" t="s">
        <v>44</v>
      </c>
      <c r="BE20" s="264"/>
      <c r="BF20" s="267"/>
      <c r="BG20" s="268"/>
      <c r="BH20" s="259" t="s">
        <v>45</v>
      </c>
      <c r="BI20" s="260"/>
      <c r="BJ20" s="263" t="s">
        <v>44</v>
      </c>
      <c r="BK20" s="264"/>
      <c r="BL20" s="267"/>
      <c r="BM20" s="268"/>
    </row>
    <row r="21" spans="1:65" ht="6" customHeight="1" x14ac:dyDescent="0.2">
      <c r="B21" s="21"/>
      <c r="D21" s="20"/>
      <c r="E21" s="20"/>
      <c r="F21" s="19"/>
      <c r="G21" s="19"/>
      <c r="H21" s="21"/>
      <c r="J21" s="20"/>
      <c r="K21" s="20"/>
      <c r="L21" s="19"/>
      <c r="M21" s="19"/>
      <c r="O21" s="21"/>
      <c r="Q21" s="20"/>
      <c r="R21" s="20"/>
      <c r="S21" s="19"/>
      <c r="T21" s="19"/>
      <c r="U21" s="21"/>
      <c r="W21" s="20"/>
      <c r="X21" s="20"/>
      <c r="Y21" s="19"/>
      <c r="Z21" s="19"/>
      <c r="AB21" s="21"/>
      <c r="AD21" s="20"/>
      <c r="AE21" s="20"/>
      <c r="AF21" s="19"/>
      <c r="AG21" s="19"/>
      <c r="AH21" s="21"/>
      <c r="AJ21" s="20"/>
      <c r="AK21" s="20"/>
      <c r="AL21" s="19"/>
      <c r="AM21" s="19"/>
      <c r="AO21" s="21"/>
      <c r="AQ21" s="20"/>
      <c r="AR21" s="20"/>
      <c r="AS21" s="19"/>
      <c r="AT21" s="19"/>
      <c r="AU21" s="21"/>
      <c r="AW21" s="20"/>
      <c r="AX21" s="20"/>
      <c r="AY21" s="19"/>
      <c r="AZ21" s="19"/>
      <c r="BB21" s="21"/>
      <c r="BD21" s="20"/>
      <c r="BE21" s="20"/>
      <c r="BF21" s="19"/>
      <c r="BG21" s="19"/>
      <c r="BH21" s="21"/>
      <c r="BJ21" s="20"/>
      <c r="BK21" s="20"/>
      <c r="BL21" s="19"/>
      <c r="BM21" s="18"/>
    </row>
    <row r="22" spans="1:65" ht="17.25" customHeight="1" x14ac:dyDescent="0.25">
      <c r="B22" s="277" t="s">
        <v>43</v>
      </c>
      <c r="C22" s="278"/>
      <c r="D22" s="278"/>
      <c r="E22" s="278"/>
      <c r="F22" s="275" t="str">
        <f>+P3</f>
        <v>Radotín</v>
      </c>
      <c r="G22" s="275"/>
      <c r="H22" s="275"/>
      <c r="I22" s="275"/>
      <c r="J22" s="275"/>
      <c r="K22" s="276"/>
      <c r="L22" s="277" t="s">
        <v>42</v>
      </c>
      <c r="M22" s="278"/>
      <c r="N22" s="278"/>
      <c r="O22" s="278"/>
      <c r="P22" s="278"/>
      <c r="Q22" s="275" t="str">
        <f>+AB3</f>
        <v>Kometa E</v>
      </c>
      <c r="R22" s="275"/>
      <c r="S22" s="275"/>
      <c r="T22" s="275"/>
      <c r="U22" s="275"/>
      <c r="V22" s="276"/>
      <c r="W22" s="10" t="s">
        <v>41</v>
      </c>
      <c r="AI22" s="3" t="s">
        <v>40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M22" s="17"/>
    </row>
    <row r="23" spans="1:65" s="10" customFormat="1" ht="12.75" customHeight="1" x14ac:dyDescent="0.25">
      <c r="B23" s="271" t="s">
        <v>39</v>
      </c>
      <c r="C23" s="271"/>
      <c r="D23" s="271"/>
      <c r="E23" s="271"/>
      <c r="F23" s="271"/>
      <c r="G23" s="271"/>
      <c r="H23" s="271"/>
      <c r="I23" s="271"/>
      <c r="J23" s="282" t="s">
        <v>38</v>
      </c>
      <c r="K23" s="282"/>
      <c r="L23" s="271" t="s">
        <v>39</v>
      </c>
      <c r="M23" s="271"/>
      <c r="N23" s="271"/>
      <c r="O23" s="271"/>
      <c r="P23" s="271"/>
      <c r="Q23" s="271"/>
      <c r="R23" s="271"/>
      <c r="S23" s="271"/>
      <c r="T23" s="271"/>
      <c r="U23" s="282" t="s">
        <v>38</v>
      </c>
      <c r="V23" s="282"/>
      <c r="W23" s="16" t="s">
        <v>37</v>
      </c>
      <c r="X23" s="16" t="s">
        <v>36</v>
      </c>
      <c r="Y23" s="283" t="s">
        <v>35</v>
      </c>
      <c r="Z23" s="284"/>
      <c r="AA23" s="16" t="s">
        <v>34</v>
      </c>
      <c r="AB23" s="15" t="s">
        <v>33</v>
      </c>
      <c r="AC23" s="14" t="s">
        <v>32</v>
      </c>
      <c r="AD23" s="285" t="s">
        <v>31</v>
      </c>
      <c r="AE23" s="286"/>
      <c r="AF23" s="286"/>
      <c r="AG23" s="287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C23" s="234" t="s">
        <v>30</v>
      </c>
      <c r="BD23" s="235"/>
      <c r="BE23" s="235"/>
      <c r="BF23" s="235"/>
      <c r="BG23" s="235"/>
      <c r="BH23" s="235"/>
      <c r="BI23" s="235"/>
      <c r="BJ23" s="235"/>
      <c r="BK23" s="235"/>
      <c r="BL23" s="235"/>
      <c r="BM23" s="236"/>
    </row>
    <row r="24" spans="1:65" ht="12.75" customHeight="1" x14ac:dyDescent="0.25">
      <c r="B24" s="270"/>
      <c r="C24" s="270"/>
      <c r="D24" s="270"/>
      <c r="E24" s="270"/>
      <c r="F24" s="270"/>
      <c r="G24" s="270"/>
      <c r="H24" s="270"/>
      <c r="I24" s="270"/>
      <c r="J24" s="271"/>
      <c r="K24" s="271"/>
      <c r="L24" s="272"/>
      <c r="M24" s="273"/>
      <c r="N24" s="273"/>
      <c r="O24" s="273"/>
      <c r="P24" s="273"/>
      <c r="Q24" s="273"/>
      <c r="R24" s="273"/>
      <c r="S24" s="273"/>
      <c r="T24" s="274"/>
      <c r="U24" s="271"/>
      <c r="V24" s="271"/>
      <c r="W24" s="13"/>
      <c r="X24" s="13"/>
      <c r="Y24" s="256"/>
      <c r="Z24" s="257"/>
      <c r="AA24" s="13"/>
      <c r="AB24" s="13"/>
      <c r="AC24" s="13"/>
      <c r="AD24" s="256"/>
      <c r="AE24" s="269"/>
      <c r="AF24" s="269"/>
      <c r="AG24" s="257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C24" s="234"/>
      <c r="BD24" s="235"/>
      <c r="BE24" s="236"/>
      <c r="BF24" s="234" t="s">
        <v>29</v>
      </c>
      <c r="BG24" s="235"/>
      <c r="BH24" s="236"/>
      <c r="BI24" s="234" t="s">
        <v>0</v>
      </c>
      <c r="BJ24" s="236"/>
      <c r="BK24" s="234" t="s">
        <v>28</v>
      </c>
      <c r="BL24" s="235"/>
      <c r="BM24" s="236"/>
    </row>
    <row r="25" spans="1:65" ht="12.75" customHeight="1" x14ac:dyDescent="0.25">
      <c r="B25" s="270"/>
      <c r="C25" s="270"/>
      <c r="D25" s="270"/>
      <c r="E25" s="270"/>
      <c r="F25" s="270"/>
      <c r="G25" s="270"/>
      <c r="H25" s="270"/>
      <c r="I25" s="270"/>
      <c r="J25" s="271"/>
      <c r="K25" s="271"/>
      <c r="L25" s="272"/>
      <c r="M25" s="273"/>
      <c r="N25" s="273"/>
      <c r="O25" s="273"/>
      <c r="P25" s="273"/>
      <c r="Q25" s="273"/>
      <c r="R25" s="273"/>
      <c r="S25" s="273"/>
      <c r="T25" s="274"/>
      <c r="U25" s="271"/>
      <c r="V25" s="271"/>
      <c r="W25" s="13"/>
      <c r="X25" s="13"/>
      <c r="Y25" s="256"/>
      <c r="Z25" s="257"/>
      <c r="AA25" s="13"/>
      <c r="AB25" s="13"/>
      <c r="AC25" s="13"/>
      <c r="AD25" s="256"/>
      <c r="AE25" s="269"/>
      <c r="AF25" s="269"/>
      <c r="AG25" s="257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C25" s="279" t="s">
        <v>27</v>
      </c>
      <c r="BD25" s="280"/>
      <c r="BE25" s="281"/>
      <c r="BF25" s="8"/>
      <c r="BG25" s="7"/>
      <c r="BH25" s="6"/>
      <c r="BI25" s="8"/>
      <c r="BJ25" s="6"/>
      <c r="BK25" s="8"/>
      <c r="BL25" s="7"/>
      <c r="BM25" s="6"/>
    </row>
    <row r="26" spans="1:65" ht="12.75" customHeight="1" x14ac:dyDescent="0.25">
      <c r="B26" s="270"/>
      <c r="C26" s="270"/>
      <c r="D26" s="270"/>
      <c r="E26" s="270"/>
      <c r="F26" s="270"/>
      <c r="G26" s="270"/>
      <c r="H26" s="270"/>
      <c r="I26" s="270"/>
      <c r="J26" s="271"/>
      <c r="K26" s="271"/>
      <c r="L26" s="272"/>
      <c r="M26" s="273"/>
      <c r="N26" s="273"/>
      <c r="O26" s="273"/>
      <c r="P26" s="273"/>
      <c r="Q26" s="273"/>
      <c r="R26" s="273"/>
      <c r="S26" s="273"/>
      <c r="T26" s="274"/>
      <c r="U26" s="271"/>
      <c r="V26" s="271"/>
      <c r="W26" s="13"/>
      <c r="X26" s="13"/>
      <c r="Y26" s="256"/>
      <c r="Z26" s="257"/>
      <c r="AA26" s="13"/>
      <c r="AB26" s="13"/>
      <c r="AC26" s="13"/>
      <c r="AD26" s="256"/>
      <c r="AE26" s="269"/>
      <c r="AF26" s="269"/>
      <c r="AG26" s="257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C26" s="279" t="s">
        <v>26</v>
      </c>
      <c r="BD26" s="280"/>
      <c r="BE26" s="281"/>
      <c r="BF26" s="31"/>
      <c r="BG26" s="32"/>
      <c r="BH26" s="33"/>
      <c r="BI26" s="31"/>
      <c r="BJ26" s="33"/>
      <c r="BK26" s="8"/>
      <c r="BL26" s="7"/>
      <c r="BM26" s="6"/>
    </row>
    <row r="27" spans="1:65" ht="12.75" customHeight="1" x14ac:dyDescent="0.25">
      <c r="B27" s="270"/>
      <c r="C27" s="270"/>
      <c r="D27" s="270"/>
      <c r="E27" s="270"/>
      <c r="F27" s="270"/>
      <c r="G27" s="270"/>
      <c r="H27" s="270"/>
      <c r="I27" s="270"/>
      <c r="J27" s="271"/>
      <c r="K27" s="271"/>
      <c r="L27" s="272"/>
      <c r="M27" s="273"/>
      <c r="N27" s="273"/>
      <c r="O27" s="273"/>
      <c r="P27" s="273"/>
      <c r="Q27" s="273"/>
      <c r="R27" s="273"/>
      <c r="S27" s="273"/>
      <c r="T27" s="274"/>
      <c r="U27" s="271"/>
      <c r="V27" s="271"/>
      <c r="W27" s="13"/>
      <c r="X27" s="13"/>
      <c r="Y27" s="256"/>
      <c r="Z27" s="257"/>
      <c r="AA27" s="13"/>
      <c r="AB27" s="13"/>
      <c r="AC27" s="13"/>
      <c r="AD27" s="256"/>
      <c r="AE27" s="269"/>
      <c r="AF27" s="269"/>
      <c r="AG27" s="257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C27" s="279" t="s">
        <v>25</v>
      </c>
      <c r="BD27" s="280"/>
      <c r="BE27" s="281"/>
      <c r="BF27" s="31"/>
      <c r="BG27" s="32"/>
      <c r="BH27" s="33"/>
      <c r="BI27" s="31"/>
      <c r="BJ27" s="33"/>
      <c r="BK27" s="8"/>
      <c r="BL27" s="7"/>
      <c r="BM27" s="6"/>
    </row>
    <row r="28" spans="1:65" ht="12.75" customHeight="1" x14ac:dyDescent="0.25">
      <c r="B28" s="270"/>
      <c r="C28" s="270"/>
      <c r="D28" s="270"/>
      <c r="E28" s="270"/>
      <c r="F28" s="270"/>
      <c r="G28" s="270"/>
      <c r="H28" s="270"/>
      <c r="I28" s="270"/>
      <c r="J28" s="271"/>
      <c r="K28" s="271"/>
      <c r="L28" s="272"/>
      <c r="M28" s="273"/>
      <c r="N28" s="273"/>
      <c r="O28" s="273"/>
      <c r="P28" s="273"/>
      <c r="Q28" s="273"/>
      <c r="R28" s="273"/>
      <c r="S28" s="273"/>
      <c r="T28" s="274"/>
      <c r="U28" s="271"/>
      <c r="V28" s="271"/>
      <c r="W28" s="13"/>
      <c r="X28" s="13"/>
      <c r="Y28" s="256"/>
      <c r="Z28" s="257"/>
      <c r="AA28" s="13"/>
      <c r="AB28" s="13"/>
      <c r="AC28" s="13"/>
      <c r="AD28" s="256"/>
      <c r="AE28" s="269"/>
      <c r="AF28" s="269"/>
      <c r="AG28" s="257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C28" s="279" t="s">
        <v>24</v>
      </c>
      <c r="BD28" s="280"/>
      <c r="BE28" s="281"/>
      <c r="BF28" s="288"/>
      <c r="BG28" s="289"/>
      <c r="BH28" s="290"/>
      <c r="BI28" s="288"/>
      <c r="BJ28" s="290"/>
      <c r="BK28" s="288"/>
      <c r="BL28" s="289"/>
      <c r="BM28" s="290"/>
    </row>
    <row r="29" spans="1:65" ht="12.75" customHeight="1" x14ac:dyDescent="0.25">
      <c r="B29" s="270"/>
      <c r="C29" s="270"/>
      <c r="D29" s="270"/>
      <c r="E29" s="270"/>
      <c r="F29" s="270"/>
      <c r="G29" s="270"/>
      <c r="H29" s="270"/>
      <c r="I29" s="270"/>
      <c r="J29" s="271"/>
      <c r="K29" s="271"/>
      <c r="L29" s="272"/>
      <c r="M29" s="273"/>
      <c r="N29" s="273"/>
      <c r="O29" s="273"/>
      <c r="P29" s="273"/>
      <c r="Q29" s="273"/>
      <c r="R29" s="273"/>
      <c r="S29" s="273"/>
      <c r="T29" s="274"/>
      <c r="U29" s="271"/>
      <c r="V29" s="271"/>
      <c r="W29" s="13"/>
      <c r="X29" s="13"/>
      <c r="Y29" s="256"/>
      <c r="Z29" s="257"/>
      <c r="AA29" s="13"/>
      <c r="AB29" s="13"/>
      <c r="AC29" s="13"/>
      <c r="AD29" s="256"/>
      <c r="AE29" s="269"/>
      <c r="AF29" s="269"/>
      <c r="AG29" s="257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C29" s="279" t="s">
        <v>23</v>
      </c>
      <c r="BD29" s="280"/>
      <c r="BE29" s="281"/>
      <c r="BF29" s="288"/>
      <c r="BG29" s="289"/>
      <c r="BH29" s="290"/>
      <c r="BI29" s="288"/>
      <c r="BJ29" s="290"/>
      <c r="BK29" s="288"/>
      <c r="BL29" s="289"/>
      <c r="BM29" s="290"/>
    </row>
    <row r="30" spans="1:65" ht="12.75" customHeight="1" x14ac:dyDescent="0.25">
      <c r="B30" s="270"/>
      <c r="C30" s="270"/>
      <c r="D30" s="270"/>
      <c r="E30" s="270"/>
      <c r="F30" s="270"/>
      <c r="G30" s="270"/>
      <c r="H30" s="270"/>
      <c r="I30" s="270"/>
      <c r="J30" s="271"/>
      <c r="K30" s="271"/>
      <c r="L30" s="272"/>
      <c r="M30" s="273"/>
      <c r="N30" s="273"/>
      <c r="O30" s="273"/>
      <c r="P30" s="273"/>
      <c r="Q30" s="273"/>
      <c r="R30" s="273"/>
      <c r="S30" s="273"/>
      <c r="T30" s="274"/>
      <c r="U30" s="271"/>
      <c r="V30" s="271"/>
      <c r="W30" s="13"/>
      <c r="X30" s="13"/>
      <c r="Y30" s="256"/>
      <c r="Z30" s="257"/>
      <c r="AA30" s="13"/>
      <c r="AB30" s="13"/>
      <c r="AC30" s="13"/>
      <c r="AD30" s="256"/>
      <c r="AE30" s="269"/>
      <c r="AF30" s="269"/>
      <c r="AG30" s="257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C30" s="279" t="s">
        <v>22</v>
      </c>
      <c r="BD30" s="280"/>
      <c r="BE30" s="281"/>
      <c r="BF30" s="31"/>
      <c r="BG30" s="32"/>
      <c r="BH30" s="33"/>
      <c r="BI30" s="31"/>
      <c r="BJ30" s="33"/>
      <c r="BK30" s="8"/>
      <c r="BL30" s="7"/>
      <c r="BM30" s="6"/>
    </row>
    <row r="31" spans="1:65" ht="12.75" customHeight="1" x14ac:dyDescent="0.25">
      <c r="B31" s="270"/>
      <c r="C31" s="270"/>
      <c r="D31" s="270"/>
      <c r="E31" s="270"/>
      <c r="F31" s="270"/>
      <c r="G31" s="270"/>
      <c r="H31" s="270"/>
      <c r="I31" s="270"/>
      <c r="J31" s="271"/>
      <c r="K31" s="271"/>
      <c r="L31" s="272"/>
      <c r="M31" s="273"/>
      <c r="N31" s="273"/>
      <c r="O31" s="273"/>
      <c r="P31" s="273"/>
      <c r="Q31" s="273"/>
      <c r="R31" s="273"/>
      <c r="S31" s="273"/>
      <c r="T31" s="274"/>
      <c r="U31" s="271"/>
      <c r="V31" s="271"/>
      <c r="W31" s="13"/>
      <c r="X31" s="13"/>
      <c r="Y31" s="256"/>
      <c r="Z31" s="257"/>
      <c r="AA31" s="13"/>
      <c r="AB31" s="13"/>
      <c r="AC31" s="13"/>
      <c r="AD31" s="256"/>
      <c r="AE31" s="269"/>
      <c r="AF31" s="269"/>
      <c r="AG31" s="257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C31" s="279" t="s">
        <v>21</v>
      </c>
      <c r="BD31" s="280"/>
      <c r="BE31" s="280"/>
      <c r="BF31" s="280"/>
      <c r="BG31" s="280"/>
      <c r="BH31" s="280"/>
      <c r="BI31" s="280"/>
      <c r="BJ31" s="280"/>
      <c r="BK31" s="318" t="s">
        <v>20</v>
      </c>
      <c r="BL31" s="318"/>
      <c r="BM31" s="319"/>
    </row>
    <row r="32" spans="1:65" ht="12.75" customHeight="1" x14ac:dyDescent="0.25">
      <c r="B32" s="270"/>
      <c r="C32" s="270"/>
      <c r="D32" s="270"/>
      <c r="E32" s="270"/>
      <c r="F32" s="270"/>
      <c r="G32" s="270"/>
      <c r="H32" s="270"/>
      <c r="I32" s="270"/>
      <c r="J32" s="271"/>
      <c r="K32" s="271"/>
      <c r="L32" s="272"/>
      <c r="M32" s="273"/>
      <c r="N32" s="273"/>
      <c r="O32" s="273"/>
      <c r="P32" s="273"/>
      <c r="Q32" s="273"/>
      <c r="R32" s="273"/>
      <c r="S32" s="273"/>
      <c r="T32" s="274"/>
      <c r="U32" s="271"/>
      <c r="V32" s="271"/>
      <c r="W32" s="13"/>
      <c r="X32" s="13"/>
      <c r="Y32" s="256"/>
      <c r="Z32" s="257"/>
      <c r="AA32" s="13"/>
      <c r="AB32" s="13"/>
      <c r="AC32" s="13"/>
      <c r="AD32" s="256"/>
      <c r="AE32" s="269"/>
      <c r="AF32" s="269"/>
      <c r="AG32" s="257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C32" s="320"/>
      <c r="BD32" s="321"/>
      <c r="BE32" s="321"/>
      <c r="BF32" s="321"/>
      <c r="BG32" s="321"/>
      <c r="BH32" s="321"/>
      <c r="BI32" s="321"/>
      <c r="BJ32" s="321"/>
      <c r="BK32" s="322" t="s">
        <v>19</v>
      </c>
      <c r="BL32" s="322"/>
      <c r="BM32" s="323"/>
    </row>
    <row r="33" spans="2:65" ht="12.75" customHeight="1" x14ac:dyDescent="0.25">
      <c r="B33" s="270"/>
      <c r="C33" s="270"/>
      <c r="D33" s="270"/>
      <c r="E33" s="270"/>
      <c r="F33" s="270"/>
      <c r="G33" s="270"/>
      <c r="H33" s="270"/>
      <c r="I33" s="270"/>
      <c r="J33" s="271"/>
      <c r="K33" s="271"/>
      <c r="L33" s="272"/>
      <c r="M33" s="273"/>
      <c r="N33" s="273"/>
      <c r="O33" s="273"/>
      <c r="P33" s="273"/>
      <c r="Q33" s="273"/>
      <c r="R33" s="273"/>
      <c r="S33" s="273"/>
      <c r="T33" s="274"/>
      <c r="U33" s="271"/>
      <c r="V33" s="271"/>
      <c r="W33" s="13"/>
      <c r="X33" s="13"/>
      <c r="Y33" s="256"/>
      <c r="Z33" s="257"/>
      <c r="AA33" s="13"/>
      <c r="AB33" s="13"/>
      <c r="AC33" s="13"/>
      <c r="AD33" s="256"/>
      <c r="AE33" s="269"/>
      <c r="AF33" s="269"/>
      <c r="AG33" s="257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C33" s="291" t="s">
        <v>18</v>
      </c>
      <c r="BD33" s="292"/>
      <c r="BE33" s="292"/>
      <c r="BF33" s="292"/>
      <c r="BG33" s="292"/>
      <c r="BH33" s="292"/>
      <c r="BI33" s="292"/>
      <c r="BJ33" s="292"/>
      <c r="BK33" s="292"/>
      <c r="BL33" s="292"/>
      <c r="BM33" s="293"/>
    </row>
    <row r="34" spans="2:65" ht="12.75" customHeight="1" x14ac:dyDescent="0.25">
      <c r="B34" s="270"/>
      <c r="C34" s="270"/>
      <c r="D34" s="270"/>
      <c r="E34" s="270"/>
      <c r="F34" s="270"/>
      <c r="G34" s="270"/>
      <c r="H34" s="270"/>
      <c r="I34" s="270"/>
      <c r="J34" s="271"/>
      <c r="K34" s="271"/>
      <c r="L34" s="272"/>
      <c r="M34" s="273"/>
      <c r="N34" s="273"/>
      <c r="O34" s="273"/>
      <c r="P34" s="273"/>
      <c r="Q34" s="273"/>
      <c r="R34" s="273"/>
      <c r="S34" s="273"/>
      <c r="T34" s="274"/>
      <c r="U34" s="271"/>
      <c r="V34" s="271"/>
      <c r="W34" s="294" t="s">
        <v>17</v>
      </c>
      <c r="X34" s="294"/>
      <c r="Y34" s="294"/>
      <c r="Z34" s="294"/>
      <c r="AA34" s="294"/>
      <c r="AB34" s="294"/>
      <c r="AC34" s="294"/>
      <c r="AD34" s="294"/>
      <c r="AE34" s="294"/>
      <c r="AF34" s="294"/>
      <c r="AG34" s="29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C34" s="291" t="s">
        <v>16</v>
      </c>
      <c r="BD34" s="292"/>
      <c r="BE34" s="292"/>
      <c r="BF34" s="292"/>
      <c r="BG34" s="292"/>
      <c r="BH34" s="292"/>
      <c r="BI34" s="292"/>
      <c r="BJ34" s="292"/>
      <c r="BK34" s="292"/>
      <c r="BL34" s="292"/>
      <c r="BM34" s="293"/>
    </row>
    <row r="35" spans="2:65" ht="12.75" customHeight="1" thickBot="1" x14ac:dyDescent="0.3">
      <c r="B35" s="300"/>
      <c r="C35" s="300"/>
      <c r="D35" s="300"/>
      <c r="E35" s="300"/>
      <c r="F35" s="300"/>
      <c r="G35" s="300"/>
      <c r="H35" s="300"/>
      <c r="I35" s="300"/>
      <c r="J35" s="301"/>
      <c r="K35" s="301"/>
      <c r="L35" s="314"/>
      <c r="M35" s="315"/>
      <c r="N35" s="315"/>
      <c r="O35" s="315"/>
      <c r="P35" s="315"/>
      <c r="Q35" s="315"/>
      <c r="R35" s="315"/>
      <c r="S35" s="315"/>
      <c r="T35" s="316"/>
      <c r="U35" s="301"/>
      <c r="V35" s="301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7"/>
      <c r="AI35" s="317" t="s">
        <v>15</v>
      </c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9"/>
    </row>
    <row r="36" spans="2:65" ht="13.5" customHeight="1" thickBot="1" x14ac:dyDescent="0.3">
      <c r="B36" s="312" t="s">
        <v>14</v>
      </c>
      <c r="C36" s="313"/>
      <c r="D36" s="309"/>
      <c r="E36" s="310"/>
      <c r="F36" s="310"/>
      <c r="G36" s="310"/>
      <c r="H36" s="310"/>
      <c r="I36" s="311"/>
      <c r="J36" s="305"/>
      <c r="K36" s="306"/>
      <c r="L36" s="307" t="s">
        <v>14</v>
      </c>
      <c r="M36" s="308"/>
      <c r="N36" s="309"/>
      <c r="O36" s="310"/>
      <c r="P36" s="310"/>
      <c r="Q36" s="310"/>
      <c r="R36" s="310"/>
      <c r="S36" s="310"/>
      <c r="T36" s="311"/>
      <c r="U36" s="305"/>
      <c r="V36" s="30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7"/>
      <c r="AI36" s="324" t="s">
        <v>13</v>
      </c>
      <c r="AJ36" s="325"/>
      <c r="AK36" s="325"/>
      <c r="AL36" s="325"/>
      <c r="AM36" s="325"/>
      <c r="AN36" s="326"/>
      <c r="AO36" s="12"/>
      <c r="AP36" s="12"/>
      <c r="AQ36" s="12"/>
      <c r="AR36" s="12"/>
      <c r="AS36" s="12"/>
      <c r="AT36" s="12"/>
      <c r="AU36" s="11"/>
      <c r="AV36" s="279" t="s">
        <v>12</v>
      </c>
      <c r="AW36" s="280"/>
      <c r="AX36" s="280"/>
      <c r="AY36" s="280"/>
      <c r="AZ36" s="280"/>
      <c r="BA36" s="281"/>
      <c r="BB36" s="8"/>
      <c r="BC36" s="7"/>
      <c r="BD36" s="7"/>
      <c r="BE36" s="7"/>
      <c r="BF36" s="7"/>
      <c r="BG36" s="6"/>
      <c r="BH36" s="8"/>
      <c r="BI36" s="7"/>
      <c r="BJ36" s="7"/>
      <c r="BK36" s="7"/>
      <c r="BL36" s="7"/>
      <c r="BM36" s="6"/>
    </row>
    <row r="37" spans="2:65" ht="13.5" customHeight="1" thickBot="1" x14ac:dyDescent="0.3">
      <c r="B37" s="312" t="s">
        <v>14</v>
      </c>
      <c r="C37" s="313"/>
      <c r="D37" s="309"/>
      <c r="E37" s="310"/>
      <c r="F37" s="310"/>
      <c r="G37" s="310"/>
      <c r="H37" s="310"/>
      <c r="I37" s="311"/>
      <c r="J37" s="305"/>
      <c r="K37" s="306"/>
      <c r="L37" s="307" t="s">
        <v>14</v>
      </c>
      <c r="M37" s="308"/>
      <c r="N37" s="309"/>
      <c r="O37" s="310"/>
      <c r="P37" s="310"/>
      <c r="Q37" s="310"/>
      <c r="R37" s="310"/>
      <c r="S37" s="310"/>
      <c r="T37" s="311"/>
      <c r="U37" s="305"/>
      <c r="V37" s="30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7"/>
      <c r="AI37" s="327"/>
      <c r="AJ37" s="328"/>
      <c r="AK37" s="328"/>
      <c r="AL37" s="328"/>
      <c r="AM37" s="328"/>
      <c r="AN37" s="329"/>
      <c r="AO37" s="3"/>
      <c r="AP37" s="3"/>
      <c r="AQ37" s="3"/>
      <c r="AR37" s="3"/>
      <c r="AS37" s="3"/>
      <c r="AT37" s="3"/>
      <c r="AU37" s="2"/>
      <c r="AV37" s="279" t="s">
        <v>9</v>
      </c>
      <c r="AW37" s="280"/>
      <c r="AX37" s="280"/>
      <c r="AY37" s="280"/>
      <c r="AZ37" s="280"/>
      <c r="BA37" s="281"/>
      <c r="BB37" s="8"/>
      <c r="BC37" s="7"/>
      <c r="BD37" s="7"/>
      <c r="BE37" s="7"/>
      <c r="BF37" s="7"/>
      <c r="BG37" s="6"/>
      <c r="BH37" s="8"/>
      <c r="BI37" s="7"/>
      <c r="BJ37" s="7"/>
      <c r="BK37" s="7"/>
      <c r="BL37" s="7"/>
      <c r="BM37" s="6"/>
    </row>
    <row r="38" spans="2:65" ht="13.5" customHeight="1" x14ac:dyDescent="0.25">
      <c r="B38" s="302" t="s">
        <v>11</v>
      </c>
      <c r="C38" s="303"/>
      <c r="D38" s="303"/>
      <c r="E38" s="303"/>
      <c r="F38" s="303"/>
      <c r="G38" s="303"/>
      <c r="H38" s="303"/>
      <c r="I38" s="303"/>
      <c r="J38" s="303"/>
      <c r="K38" s="304"/>
      <c r="L38" s="302" t="s">
        <v>10</v>
      </c>
      <c r="M38" s="303"/>
      <c r="N38" s="303"/>
      <c r="O38" s="303"/>
      <c r="P38" s="303"/>
      <c r="Q38" s="303"/>
      <c r="R38" s="303"/>
      <c r="S38" s="303"/>
      <c r="T38" s="303"/>
      <c r="U38" s="303"/>
      <c r="V38" s="304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I38" s="324" t="s">
        <v>6</v>
      </c>
      <c r="AJ38" s="325"/>
      <c r="AK38" s="325"/>
      <c r="AL38" s="325"/>
      <c r="AM38" s="325"/>
      <c r="AN38" s="326"/>
      <c r="AO38" s="10"/>
      <c r="AP38" s="10"/>
      <c r="AQ38" s="10"/>
      <c r="AR38" s="10"/>
      <c r="AS38" s="10"/>
      <c r="AT38" s="10"/>
      <c r="AU38" s="9"/>
      <c r="AV38" s="279" t="s">
        <v>5</v>
      </c>
      <c r="AW38" s="280"/>
      <c r="AX38" s="280"/>
      <c r="AY38" s="280"/>
      <c r="AZ38" s="280"/>
      <c r="BA38" s="281"/>
      <c r="BB38" s="8"/>
      <c r="BC38" s="7"/>
      <c r="BD38" s="7"/>
      <c r="BE38" s="7"/>
      <c r="BF38" s="7"/>
      <c r="BG38" s="6"/>
      <c r="BH38" s="8"/>
      <c r="BI38" s="7"/>
      <c r="BJ38" s="7"/>
      <c r="BK38" s="7"/>
      <c r="BL38" s="7"/>
      <c r="BM38" s="6"/>
    </row>
    <row r="39" spans="2:65" ht="13.5" customHeight="1" x14ac:dyDescent="0.25">
      <c r="B39" s="270" t="s">
        <v>8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 t="s">
        <v>7</v>
      </c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7"/>
      <c r="AI39" s="327"/>
      <c r="AJ39" s="328"/>
      <c r="AK39" s="328"/>
      <c r="AL39" s="328"/>
      <c r="AM39" s="328"/>
      <c r="AN39" s="329"/>
      <c r="AO39" s="3"/>
      <c r="AP39" s="3"/>
      <c r="AQ39" s="3"/>
      <c r="AR39" s="3"/>
      <c r="AS39" s="3"/>
      <c r="AT39" s="3"/>
      <c r="AU39" s="2"/>
      <c r="AV39" s="279" t="s">
        <v>2</v>
      </c>
      <c r="AW39" s="280"/>
      <c r="AX39" s="280"/>
      <c r="AY39" s="280"/>
      <c r="AZ39" s="280"/>
      <c r="BA39" s="281"/>
      <c r="BB39" s="4"/>
      <c r="BC39" s="3"/>
      <c r="BD39" s="3"/>
      <c r="BE39" s="3"/>
      <c r="BF39" s="3"/>
      <c r="BG39" s="2"/>
      <c r="BH39" s="4"/>
      <c r="BI39" s="3"/>
      <c r="BJ39" s="3"/>
      <c r="BK39" s="3"/>
      <c r="BL39" s="3"/>
      <c r="BM39" s="2"/>
    </row>
    <row r="40" spans="2:65" ht="13.5" customHeight="1" x14ac:dyDescent="0.25">
      <c r="B40" s="270" t="s">
        <v>4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 t="s">
        <v>3</v>
      </c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9"/>
      <c r="AH40" s="5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5"/>
    </row>
  </sheetData>
  <mergeCells count="399">
    <mergeCell ref="B40:K40"/>
    <mergeCell ref="L40:V40"/>
    <mergeCell ref="B38:K38"/>
    <mergeCell ref="L38:V38"/>
    <mergeCell ref="AI38:AN39"/>
    <mergeCell ref="AV38:BA38"/>
    <mergeCell ref="B39:K39"/>
    <mergeCell ref="L39:V39"/>
    <mergeCell ref="AV39:BA39"/>
    <mergeCell ref="N36:T36"/>
    <mergeCell ref="U36:V36"/>
    <mergeCell ref="AI36:AN37"/>
    <mergeCell ref="AV36:BA36"/>
    <mergeCell ref="B37:C37"/>
    <mergeCell ref="D37:I37"/>
    <mergeCell ref="J37:K37"/>
    <mergeCell ref="L37:M37"/>
    <mergeCell ref="N37:T37"/>
    <mergeCell ref="U37:V37"/>
    <mergeCell ref="AV37:BA37"/>
    <mergeCell ref="AI33:BA33"/>
    <mergeCell ref="BC33:BM33"/>
    <mergeCell ref="B34:I34"/>
    <mergeCell ref="J34:K34"/>
    <mergeCell ref="L34:T34"/>
    <mergeCell ref="U34:V34"/>
    <mergeCell ref="W34:AG40"/>
    <mergeCell ref="AI34:BA34"/>
    <mergeCell ref="BC34:BM34"/>
    <mergeCell ref="B35:I35"/>
    <mergeCell ref="B33:I33"/>
    <mergeCell ref="J33:K33"/>
    <mergeCell ref="L33:T33"/>
    <mergeCell ref="U33:V33"/>
    <mergeCell ref="Y33:Z33"/>
    <mergeCell ref="AD33:AG33"/>
    <mergeCell ref="J35:K35"/>
    <mergeCell ref="L35:T35"/>
    <mergeCell ref="U35:V35"/>
    <mergeCell ref="AI35:AU35"/>
    <mergeCell ref="B36:C36"/>
    <mergeCell ref="D36:I36"/>
    <mergeCell ref="J36:K36"/>
    <mergeCell ref="L36:M36"/>
    <mergeCell ref="B32:I32"/>
    <mergeCell ref="J32:K32"/>
    <mergeCell ref="L32:T32"/>
    <mergeCell ref="U32:V32"/>
    <mergeCell ref="Y32:Z32"/>
    <mergeCell ref="AD32:AG32"/>
    <mergeCell ref="AI32:BA32"/>
    <mergeCell ref="BC32:BJ32"/>
    <mergeCell ref="BK32:BM32"/>
    <mergeCell ref="B31:I31"/>
    <mergeCell ref="J31:K31"/>
    <mergeCell ref="L31:T31"/>
    <mergeCell ref="U31:V31"/>
    <mergeCell ref="Y31:Z31"/>
    <mergeCell ref="AD31:AG31"/>
    <mergeCell ref="AI31:BA31"/>
    <mergeCell ref="BC31:BJ31"/>
    <mergeCell ref="BK31:BM31"/>
    <mergeCell ref="B30:I30"/>
    <mergeCell ref="J30:K30"/>
    <mergeCell ref="L30:T30"/>
    <mergeCell ref="U30:V30"/>
    <mergeCell ref="Y30:Z30"/>
    <mergeCell ref="AD30:AG30"/>
    <mergeCell ref="AI30:BA30"/>
    <mergeCell ref="BC30:BE30"/>
    <mergeCell ref="J27:K27"/>
    <mergeCell ref="U27:V27"/>
    <mergeCell ref="Y27:Z27"/>
    <mergeCell ref="AD27:AG27"/>
    <mergeCell ref="BF28:BH28"/>
    <mergeCell ref="BI28:BJ28"/>
    <mergeCell ref="BK28:BM28"/>
    <mergeCell ref="B29:I29"/>
    <mergeCell ref="J29:K29"/>
    <mergeCell ref="L29:T29"/>
    <mergeCell ref="U29:V29"/>
    <mergeCell ref="Y29:Z29"/>
    <mergeCell ref="AD29:AG29"/>
    <mergeCell ref="AI29:BA29"/>
    <mergeCell ref="BC29:BE29"/>
    <mergeCell ref="BF29:BH29"/>
    <mergeCell ref="BI29:BJ29"/>
    <mergeCell ref="BK29:BM29"/>
    <mergeCell ref="B28:I28"/>
    <mergeCell ref="L28:T28"/>
    <mergeCell ref="J28:K28"/>
    <mergeCell ref="U28:V28"/>
    <mergeCell ref="Y28:Z28"/>
    <mergeCell ref="AD28:AG28"/>
    <mergeCell ref="AI28:BA28"/>
    <mergeCell ref="BC28:BE28"/>
    <mergeCell ref="B25:I25"/>
    <mergeCell ref="J25:K25"/>
    <mergeCell ref="L25:T25"/>
    <mergeCell ref="U25:V25"/>
    <mergeCell ref="Y25:Z25"/>
    <mergeCell ref="AD25:AG25"/>
    <mergeCell ref="B27:I27"/>
    <mergeCell ref="AI25:BA25"/>
    <mergeCell ref="BC25:BE25"/>
    <mergeCell ref="B26:I26"/>
    <mergeCell ref="J26:K26"/>
    <mergeCell ref="L26:T26"/>
    <mergeCell ref="U26:V26"/>
    <mergeCell ref="Y26:Z26"/>
    <mergeCell ref="AD26:AG26"/>
    <mergeCell ref="AI26:BA26"/>
    <mergeCell ref="BC26:BE26"/>
    <mergeCell ref="L27:T27"/>
    <mergeCell ref="AI27:BA27"/>
    <mergeCell ref="BC27:BE27"/>
    <mergeCell ref="AI23:BA23"/>
    <mergeCell ref="BC23:BM23"/>
    <mergeCell ref="B24:I24"/>
    <mergeCell ref="J24:K24"/>
    <mergeCell ref="L24:T24"/>
    <mergeCell ref="U24:V24"/>
    <mergeCell ref="Y24:Z24"/>
    <mergeCell ref="AD24:AG24"/>
    <mergeCell ref="AI24:BA24"/>
    <mergeCell ref="BC24:BE24"/>
    <mergeCell ref="B23:I23"/>
    <mergeCell ref="J23:K23"/>
    <mergeCell ref="L23:T23"/>
    <mergeCell ref="U23:V23"/>
    <mergeCell ref="Y23:Z23"/>
    <mergeCell ref="AD23:AG23"/>
    <mergeCell ref="BF24:BH24"/>
    <mergeCell ref="BI24:BJ24"/>
    <mergeCell ref="BK24:BM24"/>
    <mergeCell ref="BL20:BM20"/>
    <mergeCell ref="B22:E22"/>
    <mergeCell ref="F22:K22"/>
    <mergeCell ref="L22:P22"/>
    <mergeCell ref="Q22:V22"/>
    <mergeCell ref="AQ20:AR20"/>
    <mergeCell ref="AS20:AT20"/>
    <mergeCell ref="AU20:AV20"/>
    <mergeCell ref="AW20:AX20"/>
    <mergeCell ref="AY20:AZ20"/>
    <mergeCell ref="BB20:BC20"/>
    <mergeCell ref="AD20:AE20"/>
    <mergeCell ref="AF20:AG20"/>
    <mergeCell ref="AH20:AI20"/>
    <mergeCell ref="AJ20:AK20"/>
    <mergeCell ref="AL20:AM20"/>
    <mergeCell ref="AO20:AP20"/>
    <mergeCell ref="Q20:R20"/>
    <mergeCell ref="S20:T20"/>
    <mergeCell ref="U20:V20"/>
    <mergeCell ref="W20:X20"/>
    <mergeCell ref="Y20:Z20"/>
    <mergeCell ref="AB20:AC20"/>
    <mergeCell ref="BJ19:BK19"/>
    <mergeCell ref="B20:C20"/>
    <mergeCell ref="D20:E20"/>
    <mergeCell ref="F20:G20"/>
    <mergeCell ref="H20:I20"/>
    <mergeCell ref="J20:K20"/>
    <mergeCell ref="L20:M20"/>
    <mergeCell ref="O20:P20"/>
    <mergeCell ref="BD20:BE20"/>
    <mergeCell ref="BF20:BG20"/>
    <mergeCell ref="BH20:BI20"/>
    <mergeCell ref="BJ20:BK20"/>
    <mergeCell ref="AD19:AE19"/>
    <mergeCell ref="BH18:BH19"/>
    <mergeCell ref="BJ18:BK18"/>
    <mergeCell ref="D19:E19"/>
    <mergeCell ref="J19:K19"/>
    <mergeCell ref="Q19:R19"/>
    <mergeCell ref="W19:X19"/>
    <mergeCell ref="AQ18:AR18"/>
    <mergeCell ref="AU18:AU19"/>
    <mergeCell ref="AQ19:AR19"/>
    <mergeCell ref="B16:B17"/>
    <mergeCell ref="D16:E16"/>
    <mergeCell ref="H16:H17"/>
    <mergeCell ref="J16:K16"/>
    <mergeCell ref="O16:O17"/>
    <mergeCell ref="AD18:AE18"/>
    <mergeCell ref="AH18:AH19"/>
    <mergeCell ref="AJ18:AK18"/>
    <mergeCell ref="AO18:AO19"/>
    <mergeCell ref="AJ19:AK19"/>
    <mergeCell ref="AB16:AB17"/>
    <mergeCell ref="AD16:AE16"/>
    <mergeCell ref="AH16:AH17"/>
    <mergeCell ref="AJ16:AK16"/>
    <mergeCell ref="AO16:AO17"/>
    <mergeCell ref="B18:B19"/>
    <mergeCell ref="D18:E18"/>
    <mergeCell ref="H18:H19"/>
    <mergeCell ref="J18:K18"/>
    <mergeCell ref="O18:O19"/>
    <mergeCell ref="Q18:R18"/>
    <mergeCell ref="U18:U19"/>
    <mergeCell ref="W18:X18"/>
    <mergeCell ref="AB18:AB19"/>
    <mergeCell ref="Q16:R16"/>
    <mergeCell ref="U16:U17"/>
    <mergeCell ref="BJ16:BK16"/>
    <mergeCell ref="D17:E17"/>
    <mergeCell ref="J17:K17"/>
    <mergeCell ref="Q17:R17"/>
    <mergeCell ref="W17:X17"/>
    <mergeCell ref="AD17:AE17"/>
    <mergeCell ref="AJ17:AK17"/>
    <mergeCell ref="AQ17:AR17"/>
    <mergeCell ref="AW17:AX17"/>
    <mergeCell ref="BD17:BE17"/>
    <mergeCell ref="AQ16:AR16"/>
    <mergeCell ref="AU16:AU17"/>
    <mergeCell ref="AW16:AX16"/>
    <mergeCell ref="BB16:BB17"/>
    <mergeCell ref="BD16:BE16"/>
    <mergeCell ref="BH16:BH17"/>
    <mergeCell ref="W16:X16"/>
    <mergeCell ref="BJ17:BK17"/>
    <mergeCell ref="BH14:BH15"/>
    <mergeCell ref="BJ14:BK14"/>
    <mergeCell ref="D15:E15"/>
    <mergeCell ref="J15:K15"/>
    <mergeCell ref="Q15:R15"/>
    <mergeCell ref="W15:X15"/>
    <mergeCell ref="AD15:AE15"/>
    <mergeCell ref="AD14:AE14"/>
    <mergeCell ref="AH14:AH15"/>
    <mergeCell ref="AJ14:AK14"/>
    <mergeCell ref="AO14:AO15"/>
    <mergeCell ref="AQ14:AR14"/>
    <mergeCell ref="AU14:AU15"/>
    <mergeCell ref="AJ15:AK15"/>
    <mergeCell ref="AQ15:AR15"/>
    <mergeCell ref="AW15:AX15"/>
    <mergeCell ref="BD15:BE15"/>
    <mergeCell ref="BJ15:BK15"/>
    <mergeCell ref="B14:B15"/>
    <mergeCell ref="D14:E14"/>
    <mergeCell ref="H14:H15"/>
    <mergeCell ref="J14:K14"/>
    <mergeCell ref="O14:O15"/>
    <mergeCell ref="Q14:R14"/>
    <mergeCell ref="U14:U15"/>
    <mergeCell ref="AW14:AX14"/>
    <mergeCell ref="BB14:BB15"/>
    <mergeCell ref="AJ12:AK12"/>
    <mergeCell ref="AO12:AO13"/>
    <mergeCell ref="AQ12:AR12"/>
    <mergeCell ref="AU12:AU13"/>
    <mergeCell ref="AJ13:AK13"/>
    <mergeCell ref="AQ13:AR13"/>
    <mergeCell ref="AW13:AX13"/>
    <mergeCell ref="BD13:BE13"/>
    <mergeCell ref="BJ13:BK13"/>
    <mergeCell ref="BJ11:BK11"/>
    <mergeCell ref="B12:B13"/>
    <mergeCell ref="D12:E12"/>
    <mergeCell ref="H12:H13"/>
    <mergeCell ref="J12:K12"/>
    <mergeCell ref="O12:O13"/>
    <mergeCell ref="Q12:R12"/>
    <mergeCell ref="U12:U13"/>
    <mergeCell ref="M8:M19"/>
    <mergeCell ref="O8:O9"/>
    <mergeCell ref="Q8:R8"/>
    <mergeCell ref="S8:S19"/>
    <mergeCell ref="AW12:AX12"/>
    <mergeCell ref="BB12:BB13"/>
    <mergeCell ref="BD12:BE12"/>
    <mergeCell ref="BH12:BH13"/>
    <mergeCell ref="BJ12:BK12"/>
    <mergeCell ref="D13:E13"/>
    <mergeCell ref="J13:K13"/>
    <mergeCell ref="Q13:R13"/>
    <mergeCell ref="W13:X13"/>
    <mergeCell ref="AD13:AE13"/>
    <mergeCell ref="AD12:AE12"/>
    <mergeCell ref="AH12:AH13"/>
    <mergeCell ref="BH10:BH11"/>
    <mergeCell ref="BJ10:BK10"/>
    <mergeCell ref="D11:E11"/>
    <mergeCell ref="J11:K11"/>
    <mergeCell ref="Q11:R11"/>
    <mergeCell ref="W11:X11"/>
    <mergeCell ref="AD11:AE11"/>
    <mergeCell ref="AJ11:AK11"/>
    <mergeCell ref="AQ11:AR11"/>
    <mergeCell ref="AH10:AH11"/>
    <mergeCell ref="AJ10:AK10"/>
    <mergeCell ref="T8:T19"/>
    <mergeCell ref="U8:U9"/>
    <mergeCell ref="W8:X8"/>
    <mergeCell ref="Y8:Y19"/>
    <mergeCell ref="Z8:Z19"/>
    <mergeCell ref="AB8:AB9"/>
    <mergeCell ref="W12:X12"/>
    <mergeCell ref="AB12:AB13"/>
    <mergeCell ref="W14:X14"/>
    <mergeCell ref="AB14:AB15"/>
    <mergeCell ref="J8:K8"/>
    <mergeCell ref="L8:L19"/>
    <mergeCell ref="AW11:AX11"/>
    <mergeCell ref="BJ9:BK9"/>
    <mergeCell ref="B10:B11"/>
    <mergeCell ref="D10:E10"/>
    <mergeCell ref="H10:H11"/>
    <mergeCell ref="J10:K10"/>
    <mergeCell ref="O10:O11"/>
    <mergeCell ref="Q10:R10"/>
    <mergeCell ref="U10:U11"/>
    <mergeCell ref="W10:X10"/>
    <mergeCell ref="AB10:AB11"/>
    <mergeCell ref="BG8:BG19"/>
    <mergeCell ref="BH8:BH9"/>
    <mergeCell ref="BJ8:BK8"/>
    <mergeCell ref="AO10:AO11"/>
    <mergeCell ref="AQ10:AR10"/>
    <mergeCell ref="AU10:AU11"/>
    <mergeCell ref="AD8:AE8"/>
    <mergeCell ref="AF8:AF19"/>
    <mergeCell ref="AG8:AG19"/>
    <mergeCell ref="AH8:AH9"/>
    <mergeCell ref="AJ8:AK8"/>
    <mergeCell ref="AL8:AL19"/>
    <mergeCell ref="AJ9:AK9"/>
    <mergeCell ref="AD10:AE10"/>
    <mergeCell ref="BD9:BE9"/>
    <mergeCell ref="AW10:AX10"/>
    <mergeCell ref="BB10:BB11"/>
    <mergeCell ref="AM8:AM19"/>
    <mergeCell ref="AO8:AO9"/>
    <mergeCell ref="AQ8:AR8"/>
    <mergeCell ref="AS8:AS19"/>
    <mergeCell ref="AT8:AT19"/>
    <mergeCell ref="AU8:AU9"/>
    <mergeCell ref="AQ9:AR9"/>
    <mergeCell ref="BD10:BE10"/>
    <mergeCell ref="BD11:BE11"/>
    <mergeCell ref="BD14:BE14"/>
    <mergeCell ref="AW18:AX18"/>
    <mergeCell ref="BB18:BB19"/>
    <mergeCell ref="BD18:BE18"/>
    <mergeCell ref="AW19:AX19"/>
    <mergeCell ref="BD19:BE19"/>
    <mergeCell ref="AO7:AT7"/>
    <mergeCell ref="AU7:AZ7"/>
    <mergeCell ref="BB7:BG7"/>
    <mergeCell ref="BH7:BM7"/>
    <mergeCell ref="A8:A19"/>
    <mergeCell ref="B8:B9"/>
    <mergeCell ref="D8:E8"/>
    <mergeCell ref="F8:F19"/>
    <mergeCell ref="G8:G19"/>
    <mergeCell ref="H8:H9"/>
    <mergeCell ref="BL8:BL19"/>
    <mergeCell ref="BM8:BM19"/>
    <mergeCell ref="D9:E9"/>
    <mergeCell ref="J9:K9"/>
    <mergeCell ref="Q9:R9"/>
    <mergeCell ref="W9:X9"/>
    <mergeCell ref="AD9:AE9"/>
    <mergeCell ref="AW8:AX8"/>
    <mergeCell ref="AY8:AY19"/>
    <mergeCell ref="AZ8:AZ19"/>
    <mergeCell ref="BB8:BB9"/>
    <mergeCell ref="BD8:BE8"/>
    <mergeCell ref="BF8:BF19"/>
    <mergeCell ref="AW9:AX9"/>
    <mergeCell ref="BJ1:BM1"/>
    <mergeCell ref="AR2:AW3"/>
    <mergeCell ref="AY2:BD3"/>
    <mergeCell ref="BJ2:BM4"/>
    <mergeCell ref="P3:W3"/>
    <mergeCell ref="X3:AA3"/>
    <mergeCell ref="AB3:AJ3"/>
    <mergeCell ref="AC4:AE4"/>
    <mergeCell ref="AO6:AT6"/>
    <mergeCell ref="AU6:AZ6"/>
    <mergeCell ref="BB6:BG6"/>
    <mergeCell ref="BH6:BM6"/>
    <mergeCell ref="U6:Z6"/>
    <mergeCell ref="AB6:AG6"/>
    <mergeCell ref="AH6:AM6"/>
    <mergeCell ref="P4:S4"/>
    <mergeCell ref="B7:G7"/>
    <mergeCell ref="H7:M7"/>
    <mergeCell ref="O7:T7"/>
    <mergeCell ref="U7:Z7"/>
    <mergeCell ref="AB7:AG7"/>
    <mergeCell ref="AH7:AM7"/>
    <mergeCell ref="B6:G6"/>
    <mergeCell ref="H6:M6"/>
    <mergeCell ref="O6:T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BM40"/>
  <sheetViews>
    <sheetView workbookViewId="0">
      <selection activeCell="AY2" sqref="AY2:BD3"/>
    </sheetView>
  </sheetViews>
  <sheetFormatPr defaultColWidth="9.140625" defaultRowHeight="12.75" x14ac:dyDescent="0.2"/>
  <cols>
    <col min="1" max="1" width="1.7109375" style="1" customWidth="1"/>
    <col min="2" max="3" width="2.140625" style="1" customWidth="1"/>
    <col min="4" max="5" width="2.28515625" style="1" customWidth="1"/>
    <col min="6" max="7" width="1.5703125" style="1" customWidth="1"/>
    <col min="8" max="9" width="2.140625" style="1" customWidth="1"/>
    <col min="10" max="11" width="2.28515625" style="1" customWidth="1"/>
    <col min="12" max="13" width="1.5703125" style="1" customWidth="1"/>
    <col min="14" max="14" width="1.7109375" style="1" customWidth="1"/>
    <col min="15" max="16" width="2.140625" style="1" customWidth="1"/>
    <col min="17" max="18" width="2.28515625" style="1" customWidth="1"/>
    <col min="19" max="20" width="1.5703125" style="1" customWidth="1"/>
    <col min="21" max="22" width="2.140625" style="1" customWidth="1"/>
    <col min="23" max="24" width="2.28515625" style="1" customWidth="1"/>
    <col min="25" max="26" width="1.5703125" style="1" customWidth="1"/>
    <col min="27" max="27" width="2.140625" style="1" customWidth="1"/>
    <col min="28" max="28" width="2.42578125" style="1" customWidth="1"/>
    <col min="29" max="29" width="2.140625" style="1" customWidth="1"/>
    <col min="30" max="31" width="2.28515625" style="1" customWidth="1"/>
    <col min="32" max="33" width="1.5703125" style="1" customWidth="1"/>
    <col min="34" max="35" width="2.140625" style="1" customWidth="1"/>
    <col min="36" max="37" width="2.28515625" style="1" customWidth="1"/>
    <col min="38" max="39" width="1.5703125" style="1" customWidth="1"/>
    <col min="40" max="40" width="1.7109375" style="1" customWidth="1"/>
    <col min="41" max="42" width="2.140625" style="1" customWidth="1"/>
    <col min="43" max="44" width="2.28515625" style="1" customWidth="1"/>
    <col min="45" max="46" width="1.5703125" style="1" customWidth="1"/>
    <col min="47" max="48" width="2.140625" style="1" customWidth="1"/>
    <col min="49" max="50" width="2.28515625" style="1" customWidth="1"/>
    <col min="51" max="52" width="1.5703125" style="1" customWidth="1"/>
    <col min="53" max="53" width="1.7109375" style="1" customWidth="1"/>
    <col min="54" max="55" width="2.140625" style="1" customWidth="1"/>
    <col min="56" max="57" width="2.28515625" style="1" customWidth="1"/>
    <col min="58" max="59" width="1.5703125" style="1" customWidth="1"/>
    <col min="60" max="61" width="2.140625" style="1" customWidth="1"/>
    <col min="62" max="62" width="3.140625" style="1" customWidth="1"/>
    <col min="63" max="63" width="1.42578125" style="1" customWidth="1"/>
    <col min="64" max="65" width="1.5703125" style="1" customWidth="1"/>
    <col min="66" max="16384" width="9.140625" style="1"/>
  </cols>
  <sheetData>
    <row r="1" spans="1:65" ht="15.75" x14ac:dyDescent="0.25">
      <c r="A1" s="10"/>
      <c r="C1" s="10"/>
      <c r="D1" s="10"/>
      <c r="E1" s="10"/>
      <c r="F1" s="10"/>
      <c r="G1" s="10"/>
      <c r="H1" s="10"/>
      <c r="I1" s="10"/>
      <c r="J1" s="10"/>
      <c r="K1" s="30" t="s">
        <v>62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9"/>
      <c r="AL1" s="29"/>
      <c r="AM1" s="12" t="s">
        <v>61</v>
      </c>
      <c r="AN1" s="12"/>
      <c r="AO1" s="12"/>
      <c r="AP1" s="12"/>
      <c r="AQ1" s="12"/>
      <c r="AR1" s="12"/>
      <c r="AS1" s="12"/>
      <c r="AT1" s="12"/>
      <c r="AU1" s="12"/>
      <c r="AV1" s="12" t="s">
        <v>60</v>
      </c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234" t="s">
        <v>59</v>
      </c>
      <c r="BK1" s="235"/>
      <c r="BL1" s="235"/>
      <c r="BM1" s="236"/>
    </row>
    <row r="2" spans="1:65" ht="13.15" customHeight="1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28"/>
      <c r="AM2" s="10" t="s">
        <v>58</v>
      </c>
      <c r="AN2" s="10"/>
      <c r="AO2" s="10"/>
      <c r="AP2" s="10"/>
      <c r="AR2" s="248" t="str">
        <f>+zadání!O3</f>
        <v>U16</v>
      </c>
      <c r="AS2" s="248"/>
      <c r="AT2" s="248"/>
      <c r="AU2" s="248"/>
      <c r="AV2" s="248"/>
      <c r="AW2" s="248"/>
      <c r="AX2" s="26"/>
      <c r="AY2" s="249" t="str">
        <f>CONCATENATE(zadání!Q3,". kolo",_xlfn.UNICHAR(10),zadání!S3,". liga")</f>
        <v>1. kolo
2. liga</v>
      </c>
      <c r="AZ2" s="250"/>
      <c r="BA2" s="250"/>
      <c r="BB2" s="250"/>
      <c r="BC2" s="250"/>
      <c r="BD2" s="250"/>
      <c r="BE2" s="26"/>
      <c r="BF2" s="26"/>
      <c r="BG2" s="26"/>
      <c r="BH2" s="26"/>
      <c r="BI2" s="26"/>
      <c r="BJ2" s="237">
        <v>4</v>
      </c>
      <c r="BK2" s="238"/>
      <c r="BL2" s="238"/>
      <c r="BM2" s="239"/>
    </row>
    <row r="3" spans="1:65" ht="13.5" x14ac:dyDescent="0.25">
      <c r="A3" s="10"/>
      <c r="C3" s="10"/>
      <c r="D3" s="10"/>
      <c r="E3" s="10"/>
      <c r="F3" s="10"/>
      <c r="G3" s="10"/>
      <c r="H3" s="10"/>
      <c r="I3" s="10"/>
      <c r="J3" s="10"/>
      <c r="K3" s="10" t="s">
        <v>57</v>
      </c>
      <c r="L3" s="10"/>
      <c r="M3" s="10"/>
      <c r="N3" s="10"/>
      <c r="O3" s="3"/>
      <c r="P3" s="246" t="str">
        <f>+zadání!C6</f>
        <v>Kometa D</v>
      </c>
      <c r="Q3" s="246"/>
      <c r="R3" s="246"/>
      <c r="S3" s="246"/>
      <c r="T3" s="246"/>
      <c r="U3" s="246"/>
      <c r="V3" s="246"/>
      <c r="W3" s="246"/>
      <c r="X3" s="247" t="s">
        <v>56</v>
      </c>
      <c r="Y3" s="247"/>
      <c r="Z3" s="247"/>
      <c r="AA3" s="247"/>
      <c r="AB3" s="246" t="str">
        <f>+zadání!F6</f>
        <v>Vršovice B</v>
      </c>
      <c r="AC3" s="246"/>
      <c r="AD3" s="246"/>
      <c r="AE3" s="246"/>
      <c r="AF3" s="246"/>
      <c r="AG3" s="246"/>
      <c r="AH3" s="246"/>
      <c r="AI3" s="246"/>
      <c r="AJ3" s="246"/>
      <c r="AK3" s="10"/>
      <c r="AL3" s="27"/>
      <c r="AM3" s="10"/>
      <c r="AN3" s="10"/>
      <c r="AO3" s="10"/>
      <c r="AP3" s="10"/>
      <c r="AR3" s="248"/>
      <c r="AS3" s="248"/>
      <c r="AT3" s="248"/>
      <c r="AU3" s="248"/>
      <c r="AV3" s="248"/>
      <c r="AW3" s="248"/>
      <c r="AX3" s="26"/>
      <c r="AY3" s="250"/>
      <c r="AZ3" s="250"/>
      <c r="BA3" s="250"/>
      <c r="BB3" s="250"/>
      <c r="BC3" s="250"/>
      <c r="BD3" s="250"/>
      <c r="BE3" s="26"/>
      <c r="BF3" s="26"/>
      <c r="BG3" s="26"/>
      <c r="BH3" s="26"/>
      <c r="BI3" s="26"/>
      <c r="BJ3" s="240"/>
      <c r="BK3" s="241"/>
      <c r="BL3" s="241"/>
      <c r="BM3" s="242"/>
    </row>
    <row r="4" spans="1:65" ht="13.5" x14ac:dyDescent="0.25">
      <c r="B4" s="10"/>
      <c r="C4" s="10"/>
      <c r="D4" s="10"/>
      <c r="E4" s="10"/>
      <c r="F4" s="10"/>
      <c r="G4" s="10"/>
      <c r="H4" s="10"/>
      <c r="I4" s="10"/>
      <c r="J4" s="10"/>
      <c r="K4" s="25" t="s">
        <v>55</v>
      </c>
      <c r="L4" s="25"/>
      <c r="M4" s="25"/>
      <c r="N4" s="25"/>
      <c r="O4" s="25"/>
      <c r="P4" s="251">
        <f>+zadání!M3</f>
        <v>45200</v>
      </c>
      <c r="Q4" s="251"/>
      <c r="R4" s="251"/>
      <c r="S4" s="251"/>
      <c r="T4" s="25"/>
      <c r="U4" s="25"/>
      <c r="V4" s="25"/>
      <c r="W4" s="25"/>
      <c r="X4" s="25"/>
      <c r="Y4" s="25"/>
      <c r="Z4" s="25"/>
      <c r="AA4" s="25"/>
      <c r="AB4" s="25" t="s">
        <v>54</v>
      </c>
      <c r="AC4" s="232"/>
      <c r="AD4" s="233"/>
      <c r="AE4" s="233"/>
      <c r="AF4" s="25"/>
      <c r="AG4" s="25"/>
      <c r="AH4" s="25" t="s">
        <v>53</v>
      </c>
      <c r="AI4" s="25"/>
      <c r="AJ4" s="25"/>
      <c r="AK4" s="10"/>
      <c r="AL4" s="4"/>
      <c r="AM4" s="3" t="s">
        <v>52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43"/>
      <c r="BK4" s="244"/>
      <c r="BL4" s="244"/>
      <c r="BM4" s="245"/>
    </row>
    <row r="5" spans="1:65" s="23" customFormat="1" ht="10.5" customHeight="1" x14ac:dyDescent="0.25">
      <c r="B5" s="23" t="s">
        <v>27</v>
      </c>
      <c r="O5" s="23" t="s">
        <v>26</v>
      </c>
      <c r="AB5" s="23" t="s">
        <v>25</v>
      </c>
      <c r="AO5" s="23" t="s">
        <v>24</v>
      </c>
      <c r="BB5" s="23" t="s">
        <v>23</v>
      </c>
      <c r="BM5" s="24"/>
    </row>
    <row r="6" spans="1:65" ht="10.35" customHeight="1" x14ac:dyDescent="0.2">
      <c r="B6" s="229" t="s">
        <v>51</v>
      </c>
      <c r="C6" s="230"/>
      <c r="D6" s="230"/>
      <c r="E6" s="230"/>
      <c r="F6" s="230"/>
      <c r="G6" s="230"/>
      <c r="H6" s="230" t="s">
        <v>50</v>
      </c>
      <c r="I6" s="230"/>
      <c r="J6" s="230"/>
      <c r="K6" s="230"/>
      <c r="L6" s="230"/>
      <c r="M6" s="231"/>
      <c r="O6" s="229" t="s">
        <v>51</v>
      </c>
      <c r="P6" s="230"/>
      <c r="Q6" s="230"/>
      <c r="R6" s="230"/>
      <c r="S6" s="230"/>
      <c r="T6" s="230"/>
      <c r="U6" s="230" t="s">
        <v>50</v>
      </c>
      <c r="V6" s="230"/>
      <c r="W6" s="230"/>
      <c r="X6" s="230"/>
      <c r="Y6" s="230"/>
      <c r="Z6" s="231"/>
      <c r="AB6" s="229" t="s">
        <v>51</v>
      </c>
      <c r="AC6" s="230"/>
      <c r="AD6" s="230"/>
      <c r="AE6" s="230"/>
      <c r="AF6" s="230"/>
      <c r="AG6" s="230"/>
      <c r="AH6" s="230" t="s">
        <v>50</v>
      </c>
      <c r="AI6" s="230"/>
      <c r="AJ6" s="230"/>
      <c r="AK6" s="230"/>
      <c r="AL6" s="230"/>
      <c r="AM6" s="231"/>
      <c r="AO6" s="229" t="s">
        <v>51</v>
      </c>
      <c r="AP6" s="230"/>
      <c r="AQ6" s="230"/>
      <c r="AR6" s="230"/>
      <c r="AS6" s="230"/>
      <c r="AT6" s="230"/>
      <c r="AU6" s="230" t="s">
        <v>50</v>
      </c>
      <c r="AV6" s="230"/>
      <c r="AW6" s="230"/>
      <c r="AX6" s="230"/>
      <c r="AY6" s="230"/>
      <c r="AZ6" s="231"/>
      <c r="BB6" s="229" t="s">
        <v>51</v>
      </c>
      <c r="BC6" s="230"/>
      <c r="BD6" s="230"/>
      <c r="BE6" s="230"/>
      <c r="BF6" s="230"/>
      <c r="BG6" s="230"/>
      <c r="BH6" s="230" t="s">
        <v>50</v>
      </c>
      <c r="BI6" s="230"/>
      <c r="BJ6" s="230"/>
      <c r="BK6" s="230"/>
      <c r="BL6" s="230"/>
      <c r="BM6" s="231"/>
    </row>
    <row r="7" spans="1:65" ht="10.35" customHeight="1" x14ac:dyDescent="0.2">
      <c r="B7" s="229" t="s">
        <v>49</v>
      </c>
      <c r="C7" s="230"/>
      <c r="D7" s="230"/>
      <c r="E7" s="230"/>
      <c r="F7" s="230"/>
      <c r="G7" s="231"/>
      <c r="H7" s="229" t="s">
        <v>49</v>
      </c>
      <c r="I7" s="230"/>
      <c r="J7" s="230"/>
      <c r="K7" s="230"/>
      <c r="L7" s="230"/>
      <c r="M7" s="231"/>
      <c r="O7" s="229" t="s">
        <v>49</v>
      </c>
      <c r="P7" s="230"/>
      <c r="Q7" s="230"/>
      <c r="R7" s="230"/>
      <c r="S7" s="230"/>
      <c r="T7" s="231"/>
      <c r="U7" s="229" t="s">
        <v>49</v>
      </c>
      <c r="V7" s="230"/>
      <c r="W7" s="230"/>
      <c r="X7" s="230"/>
      <c r="Y7" s="230"/>
      <c r="Z7" s="231"/>
      <c r="AB7" s="229" t="s">
        <v>49</v>
      </c>
      <c r="AC7" s="230"/>
      <c r="AD7" s="230"/>
      <c r="AE7" s="230"/>
      <c r="AF7" s="230"/>
      <c r="AG7" s="231"/>
      <c r="AH7" s="229" t="s">
        <v>49</v>
      </c>
      <c r="AI7" s="230"/>
      <c r="AJ7" s="230"/>
      <c r="AK7" s="230"/>
      <c r="AL7" s="230"/>
      <c r="AM7" s="231"/>
      <c r="AO7" s="229" t="s">
        <v>49</v>
      </c>
      <c r="AP7" s="230"/>
      <c r="AQ7" s="230"/>
      <c r="AR7" s="230"/>
      <c r="AS7" s="230"/>
      <c r="AT7" s="231"/>
      <c r="AU7" s="229" t="s">
        <v>49</v>
      </c>
      <c r="AV7" s="230"/>
      <c r="AW7" s="230"/>
      <c r="AX7" s="230"/>
      <c r="AY7" s="230"/>
      <c r="AZ7" s="231"/>
      <c r="BB7" s="229" t="s">
        <v>49</v>
      </c>
      <c r="BC7" s="230"/>
      <c r="BD7" s="230"/>
      <c r="BE7" s="230"/>
      <c r="BF7" s="230"/>
      <c r="BG7" s="231"/>
      <c r="BH7" s="229" t="s">
        <v>49</v>
      </c>
      <c r="BI7" s="230"/>
      <c r="BJ7" s="230"/>
      <c r="BK7" s="230"/>
      <c r="BL7" s="230"/>
      <c r="BM7" s="231"/>
    </row>
    <row r="8" spans="1:65" ht="13.35" customHeight="1" x14ac:dyDescent="0.2">
      <c r="A8" s="252" t="s">
        <v>48</v>
      </c>
      <c r="B8" s="255">
        <v>1</v>
      </c>
      <c r="C8" s="13"/>
      <c r="D8" s="256"/>
      <c r="E8" s="257"/>
      <c r="F8" s="258" t="s">
        <v>47</v>
      </c>
      <c r="G8" s="258" t="s">
        <v>46</v>
      </c>
      <c r="H8" s="255">
        <v>1</v>
      </c>
      <c r="I8" s="13"/>
      <c r="J8" s="256"/>
      <c r="K8" s="257"/>
      <c r="L8" s="258" t="s">
        <v>47</v>
      </c>
      <c r="M8" s="258" t="s">
        <v>46</v>
      </c>
      <c r="O8" s="255">
        <v>1</v>
      </c>
      <c r="P8" s="13"/>
      <c r="Q8" s="256"/>
      <c r="R8" s="257"/>
      <c r="S8" s="258" t="s">
        <v>47</v>
      </c>
      <c r="T8" s="258" t="s">
        <v>46</v>
      </c>
      <c r="U8" s="255">
        <v>1</v>
      </c>
      <c r="V8" s="13"/>
      <c r="W8" s="256"/>
      <c r="X8" s="257"/>
      <c r="Y8" s="258" t="s">
        <v>47</v>
      </c>
      <c r="Z8" s="258" t="s">
        <v>46</v>
      </c>
      <c r="AB8" s="255">
        <v>1</v>
      </c>
      <c r="AC8" s="13"/>
      <c r="AD8" s="256"/>
      <c r="AE8" s="257"/>
      <c r="AF8" s="258" t="s">
        <v>47</v>
      </c>
      <c r="AG8" s="258" t="s">
        <v>46</v>
      </c>
      <c r="AH8" s="255">
        <v>1</v>
      </c>
      <c r="AI8" s="13"/>
      <c r="AJ8" s="256"/>
      <c r="AK8" s="257"/>
      <c r="AL8" s="258" t="s">
        <v>47</v>
      </c>
      <c r="AM8" s="258" t="s">
        <v>46</v>
      </c>
      <c r="AO8" s="255">
        <v>1</v>
      </c>
      <c r="AP8" s="13"/>
      <c r="AQ8" s="256"/>
      <c r="AR8" s="257"/>
      <c r="AS8" s="258" t="s">
        <v>47</v>
      </c>
      <c r="AT8" s="258" t="s">
        <v>46</v>
      </c>
      <c r="AU8" s="255">
        <v>1</v>
      </c>
      <c r="AV8" s="13"/>
      <c r="AW8" s="256"/>
      <c r="AX8" s="257"/>
      <c r="AY8" s="258" t="s">
        <v>47</v>
      </c>
      <c r="AZ8" s="258" t="s">
        <v>46</v>
      </c>
      <c r="BB8" s="255">
        <v>1</v>
      </c>
      <c r="BC8" s="13"/>
      <c r="BD8" s="256"/>
      <c r="BE8" s="257"/>
      <c r="BF8" s="258" t="s">
        <v>47</v>
      </c>
      <c r="BG8" s="258" t="s">
        <v>46</v>
      </c>
      <c r="BH8" s="255">
        <v>1</v>
      </c>
      <c r="BI8" s="13"/>
      <c r="BJ8" s="256"/>
      <c r="BK8" s="257"/>
      <c r="BL8" s="258" t="s">
        <v>47</v>
      </c>
      <c r="BM8" s="258" t="s">
        <v>46</v>
      </c>
    </row>
    <row r="9" spans="1:65" ht="13.35" customHeight="1" x14ac:dyDescent="0.2">
      <c r="A9" s="253"/>
      <c r="B9" s="255"/>
      <c r="C9" s="13"/>
      <c r="D9" s="256"/>
      <c r="E9" s="257"/>
      <c r="F9" s="258"/>
      <c r="G9" s="258"/>
      <c r="H9" s="255"/>
      <c r="I9" s="13"/>
      <c r="J9" s="256"/>
      <c r="K9" s="257"/>
      <c r="L9" s="258"/>
      <c r="M9" s="258"/>
      <c r="O9" s="255"/>
      <c r="P9" s="13"/>
      <c r="Q9" s="256"/>
      <c r="R9" s="257"/>
      <c r="S9" s="258"/>
      <c r="T9" s="258"/>
      <c r="U9" s="255"/>
      <c r="V9" s="13"/>
      <c r="W9" s="256"/>
      <c r="X9" s="257"/>
      <c r="Y9" s="258"/>
      <c r="Z9" s="258"/>
      <c r="AB9" s="255"/>
      <c r="AC9" s="13"/>
      <c r="AD9" s="256"/>
      <c r="AE9" s="257"/>
      <c r="AF9" s="258"/>
      <c r="AG9" s="258"/>
      <c r="AH9" s="255"/>
      <c r="AI9" s="13"/>
      <c r="AJ9" s="256"/>
      <c r="AK9" s="257"/>
      <c r="AL9" s="258"/>
      <c r="AM9" s="258"/>
      <c r="AO9" s="255"/>
      <c r="AP9" s="13"/>
      <c r="AQ9" s="256"/>
      <c r="AR9" s="257"/>
      <c r="AS9" s="258"/>
      <c r="AT9" s="258"/>
      <c r="AU9" s="255"/>
      <c r="AV9" s="13"/>
      <c r="AW9" s="256"/>
      <c r="AX9" s="257"/>
      <c r="AY9" s="258"/>
      <c r="AZ9" s="258"/>
      <c r="BB9" s="255"/>
      <c r="BC9" s="13"/>
      <c r="BD9" s="256"/>
      <c r="BE9" s="257"/>
      <c r="BF9" s="258"/>
      <c r="BG9" s="258"/>
      <c r="BH9" s="255"/>
      <c r="BI9" s="13"/>
      <c r="BJ9" s="256"/>
      <c r="BK9" s="257"/>
      <c r="BL9" s="258"/>
      <c r="BM9" s="258"/>
    </row>
    <row r="10" spans="1:65" ht="13.35" customHeight="1" x14ac:dyDescent="0.2">
      <c r="A10" s="253"/>
      <c r="B10" s="255">
        <v>2</v>
      </c>
      <c r="C10" s="13"/>
      <c r="D10" s="256"/>
      <c r="E10" s="257"/>
      <c r="F10" s="258"/>
      <c r="G10" s="258"/>
      <c r="H10" s="255">
        <v>2</v>
      </c>
      <c r="I10" s="13"/>
      <c r="J10" s="256"/>
      <c r="K10" s="257"/>
      <c r="L10" s="258"/>
      <c r="M10" s="258"/>
      <c r="O10" s="255">
        <v>2</v>
      </c>
      <c r="P10" s="13"/>
      <c r="Q10" s="256"/>
      <c r="R10" s="257"/>
      <c r="S10" s="258"/>
      <c r="T10" s="258"/>
      <c r="U10" s="255">
        <v>2</v>
      </c>
      <c r="V10" s="13"/>
      <c r="W10" s="256"/>
      <c r="X10" s="257"/>
      <c r="Y10" s="258"/>
      <c r="Z10" s="258"/>
      <c r="AB10" s="255">
        <v>2</v>
      </c>
      <c r="AC10" s="13"/>
      <c r="AD10" s="256"/>
      <c r="AE10" s="257"/>
      <c r="AF10" s="258"/>
      <c r="AG10" s="258"/>
      <c r="AH10" s="255">
        <v>2</v>
      </c>
      <c r="AI10" s="13"/>
      <c r="AJ10" s="256"/>
      <c r="AK10" s="257"/>
      <c r="AL10" s="258"/>
      <c r="AM10" s="258"/>
      <c r="AO10" s="255">
        <v>2</v>
      </c>
      <c r="AP10" s="13"/>
      <c r="AQ10" s="256"/>
      <c r="AR10" s="257"/>
      <c r="AS10" s="258"/>
      <c r="AT10" s="258"/>
      <c r="AU10" s="255">
        <v>2</v>
      </c>
      <c r="AV10" s="13"/>
      <c r="AW10" s="256"/>
      <c r="AX10" s="257"/>
      <c r="AY10" s="258"/>
      <c r="AZ10" s="258"/>
      <c r="BB10" s="255">
        <v>2</v>
      </c>
      <c r="BC10" s="13"/>
      <c r="BD10" s="256"/>
      <c r="BE10" s="257"/>
      <c r="BF10" s="258"/>
      <c r="BG10" s="258"/>
      <c r="BH10" s="255">
        <v>2</v>
      </c>
      <c r="BI10" s="13"/>
      <c r="BJ10" s="256"/>
      <c r="BK10" s="257"/>
      <c r="BL10" s="258"/>
      <c r="BM10" s="258"/>
    </row>
    <row r="11" spans="1:65" ht="13.35" customHeight="1" x14ac:dyDescent="0.2">
      <c r="A11" s="253"/>
      <c r="B11" s="255"/>
      <c r="C11" s="13"/>
      <c r="D11" s="256"/>
      <c r="E11" s="257"/>
      <c r="F11" s="258"/>
      <c r="G11" s="258"/>
      <c r="H11" s="255"/>
      <c r="I11" s="13"/>
      <c r="J11" s="256"/>
      <c r="K11" s="257"/>
      <c r="L11" s="258"/>
      <c r="M11" s="258"/>
      <c r="O11" s="255"/>
      <c r="P11" s="13"/>
      <c r="Q11" s="256"/>
      <c r="R11" s="257"/>
      <c r="S11" s="258"/>
      <c r="T11" s="258"/>
      <c r="U11" s="255"/>
      <c r="V11" s="13"/>
      <c r="W11" s="256"/>
      <c r="X11" s="257"/>
      <c r="Y11" s="258"/>
      <c r="Z11" s="258"/>
      <c r="AB11" s="255"/>
      <c r="AC11" s="13"/>
      <c r="AD11" s="256"/>
      <c r="AE11" s="257"/>
      <c r="AF11" s="258"/>
      <c r="AG11" s="258"/>
      <c r="AH11" s="255"/>
      <c r="AI11" s="13"/>
      <c r="AJ11" s="256"/>
      <c r="AK11" s="257"/>
      <c r="AL11" s="258"/>
      <c r="AM11" s="258"/>
      <c r="AO11" s="255"/>
      <c r="AP11" s="13"/>
      <c r="AQ11" s="256"/>
      <c r="AR11" s="257"/>
      <c r="AS11" s="258"/>
      <c r="AT11" s="258"/>
      <c r="AU11" s="255"/>
      <c r="AV11" s="13"/>
      <c r="AW11" s="256"/>
      <c r="AX11" s="257"/>
      <c r="AY11" s="258"/>
      <c r="AZ11" s="258"/>
      <c r="BB11" s="255"/>
      <c r="BC11" s="13"/>
      <c r="BD11" s="256"/>
      <c r="BE11" s="257"/>
      <c r="BF11" s="258"/>
      <c r="BG11" s="258"/>
      <c r="BH11" s="255"/>
      <c r="BI11" s="13"/>
      <c r="BJ11" s="256"/>
      <c r="BK11" s="257"/>
      <c r="BL11" s="258"/>
      <c r="BM11" s="258"/>
    </row>
    <row r="12" spans="1:65" ht="13.35" customHeight="1" x14ac:dyDescent="0.2">
      <c r="A12" s="253"/>
      <c r="B12" s="255">
        <v>3</v>
      </c>
      <c r="C12" s="13"/>
      <c r="D12" s="256"/>
      <c r="E12" s="257"/>
      <c r="F12" s="258"/>
      <c r="G12" s="258"/>
      <c r="H12" s="255">
        <v>3</v>
      </c>
      <c r="I12" s="13"/>
      <c r="J12" s="256"/>
      <c r="K12" s="257"/>
      <c r="L12" s="258"/>
      <c r="M12" s="258"/>
      <c r="O12" s="255">
        <v>3</v>
      </c>
      <c r="P12" s="13"/>
      <c r="Q12" s="256"/>
      <c r="R12" s="257"/>
      <c r="S12" s="258"/>
      <c r="T12" s="258"/>
      <c r="U12" s="255">
        <v>3</v>
      </c>
      <c r="V12" s="13"/>
      <c r="W12" s="256"/>
      <c r="X12" s="257"/>
      <c r="Y12" s="258"/>
      <c r="Z12" s="258"/>
      <c r="AB12" s="255">
        <v>3</v>
      </c>
      <c r="AC12" s="13"/>
      <c r="AD12" s="256"/>
      <c r="AE12" s="257"/>
      <c r="AF12" s="258"/>
      <c r="AG12" s="258"/>
      <c r="AH12" s="255">
        <v>3</v>
      </c>
      <c r="AI12" s="13"/>
      <c r="AJ12" s="256"/>
      <c r="AK12" s="257"/>
      <c r="AL12" s="258"/>
      <c r="AM12" s="258"/>
      <c r="AO12" s="255">
        <v>3</v>
      </c>
      <c r="AP12" s="13"/>
      <c r="AQ12" s="256"/>
      <c r="AR12" s="257"/>
      <c r="AS12" s="258"/>
      <c r="AT12" s="258"/>
      <c r="AU12" s="255">
        <v>3</v>
      </c>
      <c r="AV12" s="13"/>
      <c r="AW12" s="256"/>
      <c r="AX12" s="257"/>
      <c r="AY12" s="258"/>
      <c r="AZ12" s="258"/>
      <c r="BB12" s="255">
        <v>3</v>
      </c>
      <c r="BC12" s="13"/>
      <c r="BD12" s="256"/>
      <c r="BE12" s="257"/>
      <c r="BF12" s="258"/>
      <c r="BG12" s="258"/>
      <c r="BH12" s="255">
        <v>3</v>
      </c>
      <c r="BI12" s="13"/>
      <c r="BJ12" s="256"/>
      <c r="BK12" s="257"/>
      <c r="BL12" s="258"/>
      <c r="BM12" s="258"/>
    </row>
    <row r="13" spans="1:65" ht="13.35" customHeight="1" x14ac:dyDescent="0.2">
      <c r="A13" s="253"/>
      <c r="B13" s="255"/>
      <c r="C13" s="13"/>
      <c r="D13" s="256"/>
      <c r="E13" s="257"/>
      <c r="F13" s="258"/>
      <c r="G13" s="258"/>
      <c r="H13" s="255"/>
      <c r="I13" s="13"/>
      <c r="J13" s="256"/>
      <c r="K13" s="257"/>
      <c r="L13" s="258"/>
      <c r="M13" s="258"/>
      <c r="O13" s="255"/>
      <c r="P13" s="13"/>
      <c r="Q13" s="256"/>
      <c r="R13" s="257"/>
      <c r="S13" s="258"/>
      <c r="T13" s="258"/>
      <c r="U13" s="255"/>
      <c r="V13" s="13"/>
      <c r="W13" s="256"/>
      <c r="X13" s="257"/>
      <c r="Y13" s="258"/>
      <c r="Z13" s="258"/>
      <c r="AB13" s="255"/>
      <c r="AC13" s="13"/>
      <c r="AD13" s="256"/>
      <c r="AE13" s="257"/>
      <c r="AF13" s="258"/>
      <c r="AG13" s="258"/>
      <c r="AH13" s="255"/>
      <c r="AI13" s="13"/>
      <c r="AJ13" s="256"/>
      <c r="AK13" s="257"/>
      <c r="AL13" s="258"/>
      <c r="AM13" s="258"/>
      <c r="AO13" s="255"/>
      <c r="AP13" s="13"/>
      <c r="AQ13" s="256"/>
      <c r="AR13" s="257"/>
      <c r="AS13" s="258"/>
      <c r="AT13" s="258"/>
      <c r="AU13" s="255"/>
      <c r="AV13" s="13"/>
      <c r="AW13" s="256"/>
      <c r="AX13" s="257"/>
      <c r="AY13" s="258"/>
      <c r="AZ13" s="258"/>
      <c r="BB13" s="255"/>
      <c r="BC13" s="13"/>
      <c r="BD13" s="256"/>
      <c r="BE13" s="257"/>
      <c r="BF13" s="258"/>
      <c r="BG13" s="258"/>
      <c r="BH13" s="255"/>
      <c r="BI13" s="13"/>
      <c r="BJ13" s="256"/>
      <c r="BK13" s="257"/>
      <c r="BL13" s="258"/>
      <c r="BM13" s="258"/>
    </row>
    <row r="14" spans="1:65" ht="13.35" customHeight="1" x14ac:dyDescent="0.2">
      <c r="A14" s="253"/>
      <c r="B14" s="255">
        <v>4</v>
      </c>
      <c r="C14" s="13"/>
      <c r="D14" s="256"/>
      <c r="E14" s="257"/>
      <c r="F14" s="258"/>
      <c r="G14" s="258"/>
      <c r="H14" s="255">
        <v>4</v>
      </c>
      <c r="I14" s="13"/>
      <c r="J14" s="256"/>
      <c r="K14" s="257"/>
      <c r="L14" s="258"/>
      <c r="M14" s="258"/>
      <c r="O14" s="255">
        <v>4</v>
      </c>
      <c r="P14" s="13"/>
      <c r="Q14" s="256"/>
      <c r="R14" s="257"/>
      <c r="S14" s="258"/>
      <c r="T14" s="258"/>
      <c r="U14" s="255">
        <v>4</v>
      </c>
      <c r="V14" s="13"/>
      <c r="W14" s="256"/>
      <c r="X14" s="257"/>
      <c r="Y14" s="258"/>
      <c r="Z14" s="258"/>
      <c r="AB14" s="255">
        <v>4</v>
      </c>
      <c r="AC14" s="13"/>
      <c r="AD14" s="256"/>
      <c r="AE14" s="257"/>
      <c r="AF14" s="258"/>
      <c r="AG14" s="258"/>
      <c r="AH14" s="255">
        <v>4</v>
      </c>
      <c r="AI14" s="13"/>
      <c r="AJ14" s="256"/>
      <c r="AK14" s="257"/>
      <c r="AL14" s="258"/>
      <c r="AM14" s="258"/>
      <c r="AO14" s="255">
        <v>4</v>
      </c>
      <c r="AP14" s="13"/>
      <c r="AQ14" s="256"/>
      <c r="AR14" s="257"/>
      <c r="AS14" s="258"/>
      <c r="AT14" s="258"/>
      <c r="AU14" s="255">
        <v>4</v>
      </c>
      <c r="AV14" s="13"/>
      <c r="AW14" s="256"/>
      <c r="AX14" s="257"/>
      <c r="AY14" s="258"/>
      <c r="AZ14" s="258"/>
      <c r="BB14" s="255">
        <v>4</v>
      </c>
      <c r="BC14" s="13"/>
      <c r="BD14" s="256"/>
      <c r="BE14" s="257"/>
      <c r="BF14" s="258"/>
      <c r="BG14" s="258"/>
      <c r="BH14" s="255">
        <v>4</v>
      </c>
      <c r="BI14" s="13"/>
      <c r="BJ14" s="256"/>
      <c r="BK14" s="257"/>
      <c r="BL14" s="258"/>
      <c r="BM14" s="258"/>
    </row>
    <row r="15" spans="1:65" ht="13.35" customHeight="1" x14ac:dyDescent="0.2">
      <c r="A15" s="253"/>
      <c r="B15" s="255"/>
      <c r="C15" s="13"/>
      <c r="D15" s="256"/>
      <c r="E15" s="257"/>
      <c r="F15" s="258"/>
      <c r="G15" s="258"/>
      <c r="H15" s="255"/>
      <c r="I15" s="13"/>
      <c r="J15" s="256"/>
      <c r="K15" s="257"/>
      <c r="L15" s="258"/>
      <c r="M15" s="258"/>
      <c r="O15" s="255"/>
      <c r="P15" s="13"/>
      <c r="Q15" s="256"/>
      <c r="R15" s="257"/>
      <c r="S15" s="258"/>
      <c r="T15" s="258"/>
      <c r="U15" s="255"/>
      <c r="V15" s="13"/>
      <c r="W15" s="256"/>
      <c r="X15" s="257"/>
      <c r="Y15" s="258"/>
      <c r="Z15" s="258"/>
      <c r="AB15" s="255"/>
      <c r="AC15" s="13"/>
      <c r="AD15" s="256"/>
      <c r="AE15" s="257"/>
      <c r="AF15" s="258"/>
      <c r="AG15" s="258"/>
      <c r="AH15" s="255"/>
      <c r="AI15" s="13"/>
      <c r="AJ15" s="256"/>
      <c r="AK15" s="257"/>
      <c r="AL15" s="258"/>
      <c r="AM15" s="258"/>
      <c r="AO15" s="255"/>
      <c r="AP15" s="13"/>
      <c r="AQ15" s="256"/>
      <c r="AR15" s="257"/>
      <c r="AS15" s="258"/>
      <c r="AT15" s="258"/>
      <c r="AU15" s="255"/>
      <c r="AV15" s="13"/>
      <c r="AW15" s="256"/>
      <c r="AX15" s="257"/>
      <c r="AY15" s="258"/>
      <c r="AZ15" s="258"/>
      <c r="BB15" s="255"/>
      <c r="BC15" s="13"/>
      <c r="BD15" s="256"/>
      <c r="BE15" s="257"/>
      <c r="BF15" s="258"/>
      <c r="BG15" s="258"/>
      <c r="BH15" s="255"/>
      <c r="BI15" s="13"/>
      <c r="BJ15" s="256"/>
      <c r="BK15" s="257"/>
      <c r="BL15" s="258"/>
      <c r="BM15" s="258"/>
    </row>
    <row r="16" spans="1:65" ht="13.35" customHeight="1" x14ac:dyDescent="0.2">
      <c r="A16" s="253"/>
      <c r="B16" s="255">
        <v>5</v>
      </c>
      <c r="C16" s="13"/>
      <c r="D16" s="256"/>
      <c r="E16" s="257"/>
      <c r="F16" s="258"/>
      <c r="G16" s="258"/>
      <c r="H16" s="255">
        <v>5</v>
      </c>
      <c r="I16" s="13"/>
      <c r="J16" s="256"/>
      <c r="K16" s="257"/>
      <c r="L16" s="258"/>
      <c r="M16" s="258"/>
      <c r="O16" s="255">
        <v>5</v>
      </c>
      <c r="P16" s="13"/>
      <c r="Q16" s="256"/>
      <c r="R16" s="257"/>
      <c r="S16" s="258"/>
      <c r="T16" s="258"/>
      <c r="U16" s="255">
        <v>5</v>
      </c>
      <c r="V16" s="13"/>
      <c r="W16" s="256"/>
      <c r="X16" s="257"/>
      <c r="Y16" s="258"/>
      <c r="Z16" s="258"/>
      <c r="AB16" s="255">
        <v>5</v>
      </c>
      <c r="AC16" s="13"/>
      <c r="AD16" s="256"/>
      <c r="AE16" s="257"/>
      <c r="AF16" s="258"/>
      <c r="AG16" s="258"/>
      <c r="AH16" s="255">
        <v>5</v>
      </c>
      <c r="AI16" s="13"/>
      <c r="AJ16" s="256"/>
      <c r="AK16" s="257"/>
      <c r="AL16" s="258"/>
      <c r="AM16" s="258"/>
      <c r="AO16" s="255">
        <v>5</v>
      </c>
      <c r="AP16" s="13"/>
      <c r="AQ16" s="256"/>
      <c r="AR16" s="257"/>
      <c r="AS16" s="258"/>
      <c r="AT16" s="258"/>
      <c r="AU16" s="255">
        <v>5</v>
      </c>
      <c r="AV16" s="13"/>
      <c r="AW16" s="256"/>
      <c r="AX16" s="257"/>
      <c r="AY16" s="258"/>
      <c r="AZ16" s="258"/>
      <c r="BB16" s="255">
        <v>5</v>
      </c>
      <c r="BC16" s="13"/>
      <c r="BD16" s="256"/>
      <c r="BE16" s="257"/>
      <c r="BF16" s="258"/>
      <c r="BG16" s="258"/>
      <c r="BH16" s="255">
        <v>5</v>
      </c>
      <c r="BI16" s="13"/>
      <c r="BJ16" s="256"/>
      <c r="BK16" s="257"/>
      <c r="BL16" s="258"/>
      <c r="BM16" s="258"/>
    </row>
    <row r="17" spans="1:65" ht="13.35" customHeight="1" x14ac:dyDescent="0.2">
      <c r="A17" s="253"/>
      <c r="B17" s="255"/>
      <c r="C17" s="13"/>
      <c r="D17" s="256"/>
      <c r="E17" s="257"/>
      <c r="F17" s="258"/>
      <c r="G17" s="258"/>
      <c r="H17" s="255"/>
      <c r="I17" s="13"/>
      <c r="J17" s="256"/>
      <c r="K17" s="257"/>
      <c r="L17" s="258"/>
      <c r="M17" s="258"/>
      <c r="O17" s="255"/>
      <c r="P17" s="13"/>
      <c r="Q17" s="256"/>
      <c r="R17" s="257"/>
      <c r="S17" s="258"/>
      <c r="T17" s="258"/>
      <c r="U17" s="255"/>
      <c r="V17" s="13"/>
      <c r="W17" s="256"/>
      <c r="X17" s="257"/>
      <c r="Y17" s="258"/>
      <c r="Z17" s="258"/>
      <c r="AB17" s="255"/>
      <c r="AC17" s="13"/>
      <c r="AD17" s="256"/>
      <c r="AE17" s="257"/>
      <c r="AF17" s="258"/>
      <c r="AG17" s="258"/>
      <c r="AH17" s="255"/>
      <c r="AI17" s="13"/>
      <c r="AJ17" s="256"/>
      <c r="AK17" s="257"/>
      <c r="AL17" s="258"/>
      <c r="AM17" s="258"/>
      <c r="AO17" s="255"/>
      <c r="AP17" s="13"/>
      <c r="AQ17" s="256"/>
      <c r="AR17" s="257"/>
      <c r="AS17" s="258"/>
      <c r="AT17" s="258"/>
      <c r="AU17" s="255"/>
      <c r="AV17" s="13"/>
      <c r="AW17" s="256"/>
      <c r="AX17" s="257"/>
      <c r="AY17" s="258"/>
      <c r="AZ17" s="258"/>
      <c r="BB17" s="255"/>
      <c r="BC17" s="13"/>
      <c r="BD17" s="256"/>
      <c r="BE17" s="257"/>
      <c r="BF17" s="258"/>
      <c r="BG17" s="258"/>
      <c r="BH17" s="255"/>
      <c r="BI17" s="13"/>
      <c r="BJ17" s="256"/>
      <c r="BK17" s="257"/>
      <c r="BL17" s="258"/>
      <c r="BM17" s="258"/>
    </row>
    <row r="18" spans="1:65" ht="13.35" customHeight="1" x14ac:dyDescent="0.2">
      <c r="A18" s="253"/>
      <c r="B18" s="255">
        <v>6</v>
      </c>
      <c r="C18" s="13"/>
      <c r="D18" s="256"/>
      <c r="E18" s="257"/>
      <c r="F18" s="258"/>
      <c r="G18" s="258"/>
      <c r="H18" s="255">
        <v>6</v>
      </c>
      <c r="I18" s="13"/>
      <c r="J18" s="256"/>
      <c r="K18" s="257"/>
      <c r="L18" s="258"/>
      <c r="M18" s="258"/>
      <c r="O18" s="255">
        <v>6</v>
      </c>
      <c r="P18" s="13"/>
      <c r="Q18" s="256"/>
      <c r="R18" s="257"/>
      <c r="S18" s="258"/>
      <c r="T18" s="258"/>
      <c r="U18" s="255">
        <v>6</v>
      </c>
      <c r="V18" s="13"/>
      <c r="W18" s="256"/>
      <c r="X18" s="257"/>
      <c r="Y18" s="258"/>
      <c r="Z18" s="258"/>
      <c r="AB18" s="255">
        <v>6</v>
      </c>
      <c r="AC18" s="13"/>
      <c r="AD18" s="256"/>
      <c r="AE18" s="257"/>
      <c r="AF18" s="258"/>
      <c r="AG18" s="258"/>
      <c r="AH18" s="255">
        <v>6</v>
      </c>
      <c r="AI18" s="13"/>
      <c r="AJ18" s="256"/>
      <c r="AK18" s="257"/>
      <c r="AL18" s="258"/>
      <c r="AM18" s="258"/>
      <c r="AO18" s="255">
        <v>6</v>
      </c>
      <c r="AP18" s="13"/>
      <c r="AQ18" s="256"/>
      <c r="AR18" s="257"/>
      <c r="AS18" s="258"/>
      <c r="AT18" s="258"/>
      <c r="AU18" s="255">
        <v>6</v>
      </c>
      <c r="AV18" s="13"/>
      <c r="AW18" s="256"/>
      <c r="AX18" s="257"/>
      <c r="AY18" s="258"/>
      <c r="AZ18" s="258"/>
      <c r="BB18" s="255">
        <v>6</v>
      </c>
      <c r="BC18" s="13"/>
      <c r="BD18" s="256"/>
      <c r="BE18" s="257"/>
      <c r="BF18" s="258"/>
      <c r="BG18" s="258"/>
      <c r="BH18" s="255">
        <v>6</v>
      </c>
      <c r="BI18" s="13"/>
      <c r="BJ18" s="256"/>
      <c r="BK18" s="257"/>
      <c r="BL18" s="258"/>
      <c r="BM18" s="258"/>
    </row>
    <row r="19" spans="1:65" ht="13.35" customHeight="1" x14ac:dyDescent="0.2">
      <c r="A19" s="254"/>
      <c r="B19" s="255"/>
      <c r="C19" s="13"/>
      <c r="D19" s="256"/>
      <c r="E19" s="257"/>
      <c r="F19" s="258"/>
      <c r="G19" s="258"/>
      <c r="H19" s="255"/>
      <c r="I19" s="13"/>
      <c r="J19" s="256"/>
      <c r="K19" s="257"/>
      <c r="L19" s="258"/>
      <c r="M19" s="258"/>
      <c r="O19" s="255"/>
      <c r="P19" s="13"/>
      <c r="Q19" s="256"/>
      <c r="R19" s="257"/>
      <c r="S19" s="258"/>
      <c r="T19" s="258"/>
      <c r="U19" s="255"/>
      <c r="V19" s="13"/>
      <c r="W19" s="256"/>
      <c r="X19" s="257"/>
      <c r="Y19" s="258"/>
      <c r="Z19" s="258"/>
      <c r="AB19" s="255"/>
      <c r="AC19" s="13"/>
      <c r="AD19" s="256"/>
      <c r="AE19" s="257"/>
      <c r="AF19" s="258"/>
      <c r="AG19" s="258"/>
      <c r="AH19" s="255"/>
      <c r="AI19" s="13"/>
      <c r="AJ19" s="256"/>
      <c r="AK19" s="257"/>
      <c r="AL19" s="258"/>
      <c r="AM19" s="258"/>
      <c r="AO19" s="255"/>
      <c r="AP19" s="13"/>
      <c r="AQ19" s="256"/>
      <c r="AR19" s="257"/>
      <c r="AS19" s="258"/>
      <c r="AT19" s="258"/>
      <c r="AU19" s="255"/>
      <c r="AV19" s="13"/>
      <c r="AW19" s="256"/>
      <c r="AX19" s="257"/>
      <c r="AY19" s="258"/>
      <c r="AZ19" s="258"/>
      <c r="BB19" s="255"/>
      <c r="BC19" s="13"/>
      <c r="BD19" s="256"/>
      <c r="BE19" s="257"/>
      <c r="BF19" s="258"/>
      <c r="BG19" s="258"/>
      <c r="BH19" s="255"/>
      <c r="BI19" s="13"/>
      <c r="BJ19" s="256"/>
      <c r="BK19" s="257"/>
      <c r="BL19" s="258"/>
      <c r="BM19" s="258"/>
    </row>
    <row r="20" spans="1:65" ht="17.25" customHeight="1" x14ac:dyDescent="0.2">
      <c r="A20" s="22"/>
      <c r="B20" s="265" t="s">
        <v>45</v>
      </c>
      <c r="C20" s="266"/>
      <c r="D20" s="265" t="s">
        <v>44</v>
      </c>
      <c r="E20" s="266"/>
      <c r="F20" s="261"/>
      <c r="G20" s="262"/>
      <c r="H20" s="265" t="s">
        <v>45</v>
      </c>
      <c r="I20" s="266"/>
      <c r="J20" s="265" t="s">
        <v>44</v>
      </c>
      <c r="K20" s="266"/>
      <c r="L20" s="261"/>
      <c r="M20" s="262"/>
      <c r="O20" s="265" t="s">
        <v>45</v>
      </c>
      <c r="P20" s="266"/>
      <c r="Q20" s="265" t="s">
        <v>44</v>
      </c>
      <c r="R20" s="266"/>
      <c r="S20" s="261"/>
      <c r="T20" s="262"/>
      <c r="U20" s="259" t="s">
        <v>45</v>
      </c>
      <c r="V20" s="260"/>
      <c r="W20" s="259" t="s">
        <v>44</v>
      </c>
      <c r="X20" s="260"/>
      <c r="Y20" s="261"/>
      <c r="Z20" s="262"/>
      <c r="AB20" s="259" t="s">
        <v>45</v>
      </c>
      <c r="AC20" s="260"/>
      <c r="AD20" s="259" t="s">
        <v>44</v>
      </c>
      <c r="AE20" s="260"/>
      <c r="AF20" s="261"/>
      <c r="AG20" s="262"/>
      <c r="AH20" s="259" t="s">
        <v>45</v>
      </c>
      <c r="AI20" s="260"/>
      <c r="AJ20" s="259" t="s">
        <v>44</v>
      </c>
      <c r="AK20" s="260"/>
      <c r="AL20" s="261"/>
      <c r="AM20" s="262"/>
      <c r="AO20" s="259" t="s">
        <v>45</v>
      </c>
      <c r="AP20" s="260"/>
      <c r="AQ20" s="259" t="s">
        <v>44</v>
      </c>
      <c r="AR20" s="260"/>
      <c r="AS20" s="261"/>
      <c r="AT20" s="262"/>
      <c r="AU20" s="259" t="s">
        <v>45</v>
      </c>
      <c r="AV20" s="260"/>
      <c r="AW20" s="259" t="s">
        <v>44</v>
      </c>
      <c r="AX20" s="260"/>
      <c r="AY20" s="261"/>
      <c r="AZ20" s="262"/>
      <c r="BB20" s="259" t="s">
        <v>45</v>
      </c>
      <c r="BC20" s="260"/>
      <c r="BD20" s="263" t="s">
        <v>44</v>
      </c>
      <c r="BE20" s="264"/>
      <c r="BF20" s="267"/>
      <c r="BG20" s="268"/>
      <c r="BH20" s="259" t="s">
        <v>45</v>
      </c>
      <c r="BI20" s="260"/>
      <c r="BJ20" s="263" t="s">
        <v>44</v>
      </c>
      <c r="BK20" s="264"/>
      <c r="BL20" s="267"/>
      <c r="BM20" s="268"/>
    </row>
    <row r="21" spans="1:65" ht="6" customHeight="1" x14ac:dyDescent="0.2">
      <c r="B21" s="21"/>
      <c r="D21" s="20"/>
      <c r="E21" s="20"/>
      <c r="F21" s="19"/>
      <c r="G21" s="19"/>
      <c r="H21" s="21"/>
      <c r="J21" s="20"/>
      <c r="K21" s="20"/>
      <c r="L21" s="19"/>
      <c r="M21" s="19"/>
      <c r="O21" s="21"/>
      <c r="Q21" s="20"/>
      <c r="R21" s="20"/>
      <c r="S21" s="19"/>
      <c r="T21" s="19"/>
      <c r="U21" s="21"/>
      <c r="W21" s="20"/>
      <c r="X21" s="20"/>
      <c r="Y21" s="19"/>
      <c r="Z21" s="19"/>
      <c r="AB21" s="21"/>
      <c r="AD21" s="20"/>
      <c r="AE21" s="20"/>
      <c r="AF21" s="19"/>
      <c r="AG21" s="19"/>
      <c r="AH21" s="21"/>
      <c r="AJ21" s="20"/>
      <c r="AK21" s="20"/>
      <c r="AL21" s="19"/>
      <c r="AM21" s="19"/>
      <c r="AO21" s="21"/>
      <c r="AQ21" s="20"/>
      <c r="AR21" s="20"/>
      <c r="AS21" s="19"/>
      <c r="AT21" s="19"/>
      <c r="AU21" s="21"/>
      <c r="AW21" s="20"/>
      <c r="AX21" s="20"/>
      <c r="AY21" s="19"/>
      <c r="AZ21" s="19"/>
      <c r="BB21" s="21"/>
      <c r="BD21" s="20"/>
      <c r="BE21" s="20"/>
      <c r="BF21" s="19"/>
      <c r="BG21" s="19"/>
      <c r="BH21" s="21"/>
      <c r="BJ21" s="20"/>
      <c r="BK21" s="20"/>
      <c r="BL21" s="19"/>
      <c r="BM21" s="18"/>
    </row>
    <row r="22" spans="1:65" ht="17.25" customHeight="1" x14ac:dyDescent="0.25">
      <c r="B22" s="277" t="s">
        <v>43</v>
      </c>
      <c r="C22" s="278"/>
      <c r="D22" s="278"/>
      <c r="E22" s="278"/>
      <c r="F22" s="275" t="str">
        <f>+P3</f>
        <v>Kometa D</v>
      </c>
      <c r="G22" s="275"/>
      <c r="H22" s="275"/>
      <c r="I22" s="275"/>
      <c r="J22" s="275"/>
      <c r="K22" s="276"/>
      <c r="L22" s="277" t="s">
        <v>42</v>
      </c>
      <c r="M22" s="278"/>
      <c r="N22" s="278"/>
      <c r="O22" s="278"/>
      <c r="P22" s="278"/>
      <c r="Q22" s="275" t="str">
        <f>+AB3</f>
        <v>Vršovice B</v>
      </c>
      <c r="R22" s="275"/>
      <c r="S22" s="275"/>
      <c r="T22" s="275"/>
      <c r="U22" s="275"/>
      <c r="V22" s="276"/>
      <c r="W22" s="10" t="s">
        <v>41</v>
      </c>
      <c r="AI22" s="3" t="s">
        <v>40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M22" s="17"/>
    </row>
    <row r="23" spans="1:65" s="10" customFormat="1" ht="12.75" customHeight="1" x14ac:dyDescent="0.25">
      <c r="B23" s="271" t="s">
        <v>39</v>
      </c>
      <c r="C23" s="271"/>
      <c r="D23" s="271"/>
      <c r="E23" s="271"/>
      <c r="F23" s="271"/>
      <c r="G23" s="271"/>
      <c r="H23" s="271"/>
      <c r="I23" s="271"/>
      <c r="J23" s="282" t="s">
        <v>38</v>
      </c>
      <c r="K23" s="282"/>
      <c r="L23" s="271" t="s">
        <v>39</v>
      </c>
      <c r="M23" s="271"/>
      <c r="N23" s="271"/>
      <c r="O23" s="271"/>
      <c r="P23" s="271"/>
      <c r="Q23" s="271"/>
      <c r="R23" s="271"/>
      <c r="S23" s="271"/>
      <c r="T23" s="271"/>
      <c r="U23" s="282" t="s">
        <v>38</v>
      </c>
      <c r="V23" s="282"/>
      <c r="W23" s="16" t="s">
        <v>37</v>
      </c>
      <c r="X23" s="16" t="s">
        <v>36</v>
      </c>
      <c r="Y23" s="283" t="s">
        <v>35</v>
      </c>
      <c r="Z23" s="284"/>
      <c r="AA23" s="16" t="s">
        <v>34</v>
      </c>
      <c r="AB23" s="15" t="s">
        <v>33</v>
      </c>
      <c r="AC23" s="14" t="s">
        <v>32</v>
      </c>
      <c r="AD23" s="285" t="s">
        <v>31</v>
      </c>
      <c r="AE23" s="286"/>
      <c r="AF23" s="286"/>
      <c r="AG23" s="287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C23" s="234" t="s">
        <v>30</v>
      </c>
      <c r="BD23" s="235"/>
      <c r="BE23" s="235"/>
      <c r="BF23" s="235"/>
      <c r="BG23" s="235"/>
      <c r="BH23" s="235"/>
      <c r="BI23" s="235"/>
      <c r="BJ23" s="235"/>
      <c r="BK23" s="235"/>
      <c r="BL23" s="235"/>
      <c r="BM23" s="236"/>
    </row>
    <row r="24" spans="1:65" ht="12.75" customHeight="1" x14ac:dyDescent="0.25">
      <c r="B24" s="270"/>
      <c r="C24" s="270"/>
      <c r="D24" s="270"/>
      <c r="E24" s="270"/>
      <c r="F24" s="270"/>
      <c r="G24" s="270"/>
      <c r="H24" s="270"/>
      <c r="I24" s="270"/>
      <c r="J24" s="271"/>
      <c r="K24" s="271"/>
      <c r="L24" s="272"/>
      <c r="M24" s="273"/>
      <c r="N24" s="273"/>
      <c r="O24" s="273"/>
      <c r="P24" s="273"/>
      <c r="Q24" s="273"/>
      <c r="R24" s="273"/>
      <c r="S24" s="273"/>
      <c r="T24" s="274"/>
      <c r="U24" s="271"/>
      <c r="V24" s="271"/>
      <c r="W24" s="13"/>
      <c r="X24" s="13"/>
      <c r="Y24" s="256"/>
      <c r="Z24" s="257"/>
      <c r="AA24" s="13"/>
      <c r="AB24" s="13"/>
      <c r="AC24" s="13"/>
      <c r="AD24" s="256"/>
      <c r="AE24" s="269"/>
      <c r="AF24" s="269"/>
      <c r="AG24" s="257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C24" s="234"/>
      <c r="BD24" s="235"/>
      <c r="BE24" s="236"/>
      <c r="BF24" s="234" t="s">
        <v>29</v>
      </c>
      <c r="BG24" s="235"/>
      <c r="BH24" s="236"/>
      <c r="BI24" s="234" t="s">
        <v>0</v>
      </c>
      <c r="BJ24" s="236"/>
      <c r="BK24" s="234" t="s">
        <v>28</v>
      </c>
      <c r="BL24" s="235"/>
      <c r="BM24" s="236"/>
    </row>
    <row r="25" spans="1:65" ht="12.75" customHeight="1" x14ac:dyDescent="0.25">
      <c r="B25" s="270"/>
      <c r="C25" s="270"/>
      <c r="D25" s="270"/>
      <c r="E25" s="270"/>
      <c r="F25" s="270"/>
      <c r="G25" s="270"/>
      <c r="H25" s="270"/>
      <c r="I25" s="270"/>
      <c r="J25" s="271"/>
      <c r="K25" s="271"/>
      <c r="L25" s="272"/>
      <c r="M25" s="273"/>
      <c r="N25" s="273"/>
      <c r="O25" s="273"/>
      <c r="P25" s="273"/>
      <c r="Q25" s="273"/>
      <c r="R25" s="273"/>
      <c r="S25" s="273"/>
      <c r="T25" s="274"/>
      <c r="U25" s="271"/>
      <c r="V25" s="271"/>
      <c r="W25" s="13"/>
      <c r="X25" s="13"/>
      <c r="Y25" s="256"/>
      <c r="Z25" s="257"/>
      <c r="AA25" s="13"/>
      <c r="AB25" s="13"/>
      <c r="AC25" s="13"/>
      <c r="AD25" s="256"/>
      <c r="AE25" s="269"/>
      <c r="AF25" s="269"/>
      <c r="AG25" s="257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C25" s="279" t="s">
        <v>27</v>
      </c>
      <c r="BD25" s="280"/>
      <c r="BE25" s="281"/>
      <c r="BF25" s="8"/>
      <c r="BG25" s="7"/>
      <c r="BH25" s="6"/>
      <c r="BI25" s="8"/>
      <c r="BJ25" s="6"/>
      <c r="BK25" s="8"/>
      <c r="BL25" s="7"/>
      <c r="BM25" s="6"/>
    </row>
    <row r="26" spans="1:65" ht="12.75" customHeight="1" x14ac:dyDescent="0.25">
      <c r="B26" s="270"/>
      <c r="C26" s="270"/>
      <c r="D26" s="270"/>
      <c r="E26" s="270"/>
      <c r="F26" s="270"/>
      <c r="G26" s="270"/>
      <c r="H26" s="270"/>
      <c r="I26" s="270"/>
      <c r="J26" s="271"/>
      <c r="K26" s="271"/>
      <c r="L26" s="272"/>
      <c r="M26" s="273"/>
      <c r="N26" s="273"/>
      <c r="O26" s="273"/>
      <c r="P26" s="273"/>
      <c r="Q26" s="273"/>
      <c r="R26" s="273"/>
      <c r="S26" s="273"/>
      <c r="T26" s="274"/>
      <c r="U26" s="271"/>
      <c r="V26" s="271"/>
      <c r="W26" s="13"/>
      <c r="X26" s="13"/>
      <c r="Y26" s="256"/>
      <c r="Z26" s="257"/>
      <c r="AA26" s="13"/>
      <c r="AB26" s="13"/>
      <c r="AC26" s="13"/>
      <c r="AD26" s="256"/>
      <c r="AE26" s="269"/>
      <c r="AF26" s="269"/>
      <c r="AG26" s="257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C26" s="279" t="s">
        <v>26</v>
      </c>
      <c r="BD26" s="280"/>
      <c r="BE26" s="281"/>
      <c r="BF26" s="31"/>
      <c r="BG26" s="32"/>
      <c r="BH26" s="33"/>
      <c r="BI26" s="31"/>
      <c r="BJ26" s="33"/>
      <c r="BK26" s="8"/>
      <c r="BL26" s="7"/>
      <c r="BM26" s="6"/>
    </row>
    <row r="27" spans="1:65" ht="12.75" customHeight="1" x14ac:dyDescent="0.25">
      <c r="B27" s="270"/>
      <c r="C27" s="270"/>
      <c r="D27" s="270"/>
      <c r="E27" s="270"/>
      <c r="F27" s="270"/>
      <c r="G27" s="270"/>
      <c r="H27" s="270"/>
      <c r="I27" s="270"/>
      <c r="J27" s="271"/>
      <c r="K27" s="271"/>
      <c r="L27" s="272"/>
      <c r="M27" s="273"/>
      <c r="N27" s="273"/>
      <c r="O27" s="273"/>
      <c r="P27" s="273"/>
      <c r="Q27" s="273"/>
      <c r="R27" s="273"/>
      <c r="S27" s="273"/>
      <c r="T27" s="274"/>
      <c r="U27" s="271"/>
      <c r="V27" s="271"/>
      <c r="W27" s="13"/>
      <c r="X27" s="13"/>
      <c r="Y27" s="256"/>
      <c r="Z27" s="257"/>
      <c r="AA27" s="13"/>
      <c r="AB27" s="13"/>
      <c r="AC27" s="13"/>
      <c r="AD27" s="256"/>
      <c r="AE27" s="269"/>
      <c r="AF27" s="269"/>
      <c r="AG27" s="257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C27" s="279" t="s">
        <v>25</v>
      </c>
      <c r="BD27" s="280"/>
      <c r="BE27" s="281"/>
      <c r="BF27" s="31"/>
      <c r="BG27" s="32"/>
      <c r="BH27" s="33"/>
      <c r="BI27" s="31"/>
      <c r="BJ27" s="33"/>
      <c r="BK27" s="8"/>
      <c r="BL27" s="7"/>
      <c r="BM27" s="6"/>
    </row>
    <row r="28" spans="1:65" ht="12.75" customHeight="1" x14ac:dyDescent="0.25">
      <c r="B28" s="270"/>
      <c r="C28" s="270"/>
      <c r="D28" s="270"/>
      <c r="E28" s="270"/>
      <c r="F28" s="270"/>
      <c r="G28" s="270"/>
      <c r="H28" s="270"/>
      <c r="I28" s="270"/>
      <c r="J28" s="271"/>
      <c r="K28" s="271"/>
      <c r="L28" s="272"/>
      <c r="M28" s="273"/>
      <c r="N28" s="273"/>
      <c r="O28" s="273"/>
      <c r="P28" s="273"/>
      <c r="Q28" s="273"/>
      <c r="R28" s="273"/>
      <c r="S28" s="273"/>
      <c r="T28" s="274"/>
      <c r="U28" s="271"/>
      <c r="V28" s="271"/>
      <c r="W28" s="13"/>
      <c r="X28" s="13"/>
      <c r="Y28" s="256"/>
      <c r="Z28" s="257"/>
      <c r="AA28" s="13"/>
      <c r="AB28" s="13"/>
      <c r="AC28" s="13"/>
      <c r="AD28" s="256"/>
      <c r="AE28" s="269"/>
      <c r="AF28" s="269"/>
      <c r="AG28" s="257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C28" s="279" t="s">
        <v>24</v>
      </c>
      <c r="BD28" s="280"/>
      <c r="BE28" s="281"/>
      <c r="BF28" s="288"/>
      <c r="BG28" s="289"/>
      <c r="BH28" s="290"/>
      <c r="BI28" s="288"/>
      <c r="BJ28" s="290"/>
      <c r="BK28" s="288"/>
      <c r="BL28" s="289"/>
      <c r="BM28" s="290"/>
    </row>
    <row r="29" spans="1:65" ht="12.75" customHeight="1" x14ac:dyDescent="0.25">
      <c r="B29" s="270"/>
      <c r="C29" s="270"/>
      <c r="D29" s="270"/>
      <c r="E29" s="270"/>
      <c r="F29" s="270"/>
      <c r="G29" s="270"/>
      <c r="H29" s="270"/>
      <c r="I29" s="270"/>
      <c r="J29" s="271"/>
      <c r="K29" s="271"/>
      <c r="L29" s="272"/>
      <c r="M29" s="273"/>
      <c r="N29" s="273"/>
      <c r="O29" s="273"/>
      <c r="P29" s="273"/>
      <c r="Q29" s="273"/>
      <c r="R29" s="273"/>
      <c r="S29" s="273"/>
      <c r="T29" s="274"/>
      <c r="U29" s="271"/>
      <c r="V29" s="271"/>
      <c r="W29" s="13"/>
      <c r="X29" s="13"/>
      <c r="Y29" s="256"/>
      <c r="Z29" s="257"/>
      <c r="AA29" s="13"/>
      <c r="AB29" s="13"/>
      <c r="AC29" s="13"/>
      <c r="AD29" s="256"/>
      <c r="AE29" s="269"/>
      <c r="AF29" s="269"/>
      <c r="AG29" s="257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C29" s="279" t="s">
        <v>23</v>
      </c>
      <c r="BD29" s="280"/>
      <c r="BE29" s="281"/>
      <c r="BF29" s="288"/>
      <c r="BG29" s="289"/>
      <c r="BH29" s="290"/>
      <c r="BI29" s="288"/>
      <c r="BJ29" s="290"/>
      <c r="BK29" s="288"/>
      <c r="BL29" s="289"/>
      <c r="BM29" s="290"/>
    </row>
    <row r="30" spans="1:65" ht="12.75" customHeight="1" x14ac:dyDescent="0.25">
      <c r="B30" s="270"/>
      <c r="C30" s="270"/>
      <c r="D30" s="270"/>
      <c r="E30" s="270"/>
      <c r="F30" s="270"/>
      <c r="G30" s="270"/>
      <c r="H30" s="270"/>
      <c r="I30" s="270"/>
      <c r="J30" s="271"/>
      <c r="K30" s="271"/>
      <c r="L30" s="272"/>
      <c r="M30" s="273"/>
      <c r="N30" s="273"/>
      <c r="O30" s="273"/>
      <c r="P30" s="273"/>
      <c r="Q30" s="273"/>
      <c r="R30" s="273"/>
      <c r="S30" s="273"/>
      <c r="T30" s="274"/>
      <c r="U30" s="271"/>
      <c r="V30" s="271"/>
      <c r="W30" s="13"/>
      <c r="X30" s="13"/>
      <c r="Y30" s="256"/>
      <c r="Z30" s="257"/>
      <c r="AA30" s="13"/>
      <c r="AB30" s="13"/>
      <c r="AC30" s="13"/>
      <c r="AD30" s="256"/>
      <c r="AE30" s="269"/>
      <c r="AF30" s="269"/>
      <c r="AG30" s="257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C30" s="279" t="s">
        <v>22</v>
      </c>
      <c r="BD30" s="280"/>
      <c r="BE30" s="281"/>
      <c r="BF30" s="31"/>
      <c r="BG30" s="32"/>
      <c r="BH30" s="33"/>
      <c r="BI30" s="31"/>
      <c r="BJ30" s="33"/>
      <c r="BK30" s="8"/>
      <c r="BL30" s="7"/>
      <c r="BM30" s="6"/>
    </row>
    <row r="31" spans="1:65" ht="12.75" customHeight="1" x14ac:dyDescent="0.25">
      <c r="B31" s="270"/>
      <c r="C31" s="270"/>
      <c r="D31" s="270"/>
      <c r="E31" s="270"/>
      <c r="F31" s="270"/>
      <c r="G31" s="270"/>
      <c r="H31" s="270"/>
      <c r="I31" s="270"/>
      <c r="J31" s="271"/>
      <c r="K31" s="271"/>
      <c r="L31" s="272"/>
      <c r="M31" s="273"/>
      <c r="N31" s="273"/>
      <c r="O31" s="273"/>
      <c r="P31" s="273"/>
      <c r="Q31" s="273"/>
      <c r="R31" s="273"/>
      <c r="S31" s="273"/>
      <c r="T31" s="274"/>
      <c r="U31" s="271"/>
      <c r="V31" s="271"/>
      <c r="W31" s="13"/>
      <c r="X31" s="13"/>
      <c r="Y31" s="256"/>
      <c r="Z31" s="257"/>
      <c r="AA31" s="13"/>
      <c r="AB31" s="13"/>
      <c r="AC31" s="13"/>
      <c r="AD31" s="256"/>
      <c r="AE31" s="269"/>
      <c r="AF31" s="269"/>
      <c r="AG31" s="257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C31" s="279" t="s">
        <v>21</v>
      </c>
      <c r="BD31" s="280"/>
      <c r="BE31" s="280"/>
      <c r="BF31" s="280"/>
      <c r="BG31" s="280"/>
      <c r="BH31" s="280"/>
      <c r="BI31" s="280"/>
      <c r="BJ31" s="280"/>
      <c r="BK31" s="318" t="s">
        <v>20</v>
      </c>
      <c r="BL31" s="318"/>
      <c r="BM31" s="319"/>
    </row>
    <row r="32" spans="1:65" ht="12.75" customHeight="1" x14ac:dyDescent="0.25">
      <c r="B32" s="270"/>
      <c r="C32" s="270"/>
      <c r="D32" s="270"/>
      <c r="E32" s="270"/>
      <c r="F32" s="270"/>
      <c r="G32" s="270"/>
      <c r="H32" s="270"/>
      <c r="I32" s="270"/>
      <c r="J32" s="271"/>
      <c r="K32" s="271"/>
      <c r="L32" s="272"/>
      <c r="M32" s="273"/>
      <c r="N32" s="273"/>
      <c r="O32" s="273"/>
      <c r="P32" s="273"/>
      <c r="Q32" s="273"/>
      <c r="R32" s="273"/>
      <c r="S32" s="273"/>
      <c r="T32" s="274"/>
      <c r="U32" s="271"/>
      <c r="V32" s="271"/>
      <c r="W32" s="13"/>
      <c r="X32" s="13"/>
      <c r="Y32" s="256"/>
      <c r="Z32" s="257"/>
      <c r="AA32" s="13"/>
      <c r="AB32" s="13"/>
      <c r="AC32" s="13"/>
      <c r="AD32" s="256"/>
      <c r="AE32" s="269"/>
      <c r="AF32" s="269"/>
      <c r="AG32" s="257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C32" s="320"/>
      <c r="BD32" s="321"/>
      <c r="BE32" s="321"/>
      <c r="BF32" s="321"/>
      <c r="BG32" s="321"/>
      <c r="BH32" s="321"/>
      <c r="BI32" s="321"/>
      <c r="BJ32" s="321"/>
      <c r="BK32" s="322" t="s">
        <v>19</v>
      </c>
      <c r="BL32" s="322"/>
      <c r="BM32" s="323"/>
    </row>
    <row r="33" spans="2:65" ht="12.75" customHeight="1" x14ac:dyDescent="0.25">
      <c r="B33" s="270"/>
      <c r="C33" s="270"/>
      <c r="D33" s="270"/>
      <c r="E33" s="270"/>
      <c r="F33" s="270"/>
      <c r="G33" s="270"/>
      <c r="H33" s="270"/>
      <c r="I33" s="270"/>
      <c r="J33" s="271"/>
      <c r="K33" s="271"/>
      <c r="L33" s="272"/>
      <c r="M33" s="273"/>
      <c r="N33" s="273"/>
      <c r="O33" s="273"/>
      <c r="P33" s="273"/>
      <c r="Q33" s="273"/>
      <c r="R33" s="273"/>
      <c r="S33" s="273"/>
      <c r="T33" s="274"/>
      <c r="U33" s="271"/>
      <c r="V33" s="271"/>
      <c r="W33" s="13"/>
      <c r="X33" s="13"/>
      <c r="Y33" s="256"/>
      <c r="Z33" s="257"/>
      <c r="AA33" s="13"/>
      <c r="AB33" s="13"/>
      <c r="AC33" s="13"/>
      <c r="AD33" s="256"/>
      <c r="AE33" s="269"/>
      <c r="AF33" s="269"/>
      <c r="AG33" s="257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C33" s="291" t="s">
        <v>18</v>
      </c>
      <c r="BD33" s="292"/>
      <c r="BE33" s="292"/>
      <c r="BF33" s="292"/>
      <c r="BG33" s="292"/>
      <c r="BH33" s="292"/>
      <c r="BI33" s="292"/>
      <c r="BJ33" s="292"/>
      <c r="BK33" s="292"/>
      <c r="BL33" s="292"/>
      <c r="BM33" s="293"/>
    </row>
    <row r="34" spans="2:65" ht="12.75" customHeight="1" x14ac:dyDescent="0.25">
      <c r="B34" s="270"/>
      <c r="C34" s="270"/>
      <c r="D34" s="270"/>
      <c r="E34" s="270"/>
      <c r="F34" s="270"/>
      <c r="G34" s="270"/>
      <c r="H34" s="270"/>
      <c r="I34" s="270"/>
      <c r="J34" s="271"/>
      <c r="K34" s="271"/>
      <c r="L34" s="272"/>
      <c r="M34" s="273"/>
      <c r="N34" s="273"/>
      <c r="O34" s="273"/>
      <c r="P34" s="273"/>
      <c r="Q34" s="273"/>
      <c r="R34" s="273"/>
      <c r="S34" s="273"/>
      <c r="T34" s="274"/>
      <c r="U34" s="271"/>
      <c r="V34" s="271"/>
      <c r="W34" s="294" t="s">
        <v>17</v>
      </c>
      <c r="X34" s="294"/>
      <c r="Y34" s="294"/>
      <c r="Z34" s="294"/>
      <c r="AA34" s="294"/>
      <c r="AB34" s="294"/>
      <c r="AC34" s="294"/>
      <c r="AD34" s="294"/>
      <c r="AE34" s="294"/>
      <c r="AF34" s="294"/>
      <c r="AG34" s="29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C34" s="291" t="s">
        <v>16</v>
      </c>
      <c r="BD34" s="292"/>
      <c r="BE34" s="292"/>
      <c r="BF34" s="292"/>
      <c r="BG34" s="292"/>
      <c r="BH34" s="292"/>
      <c r="BI34" s="292"/>
      <c r="BJ34" s="292"/>
      <c r="BK34" s="292"/>
      <c r="BL34" s="292"/>
      <c r="BM34" s="293"/>
    </row>
    <row r="35" spans="2:65" ht="12.75" customHeight="1" thickBot="1" x14ac:dyDescent="0.3">
      <c r="B35" s="300"/>
      <c r="C35" s="300"/>
      <c r="D35" s="300"/>
      <c r="E35" s="300"/>
      <c r="F35" s="300"/>
      <c r="G35" s="300"/>
      <c r="H35" s="300"/>
      <c r="I35" s="300"/>
      <c r="J35" s="301"/>
      <c r="K35" s="301"/>
      <c r="L35" s="314"/>
      <c r="M35" s="315"/>
      <c r="N35" s="315"/>
      <c r="O35" s="315"/>
      <c r="P35" s="315"/>
      <c r="Q35" s="315"/>
      <c r="R35" s="315"/>
      <c r="S35" s="315"/>
      <c r="T35" s="316"/>
      <c r="U35" s="301"/>
      <c r="V35" s="301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7"/>
      <c r="AI35" s="317" t="s">
        <v>15</v>
      </c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9"/>
    </row>
    <row r="36" spans="2:65" ht="13.5" customHeight="1" thickBot="1" x14ac:dyDescent="0.3">
      <c r="B36" s="312" t="s">
        <v>14</v>
      </c>
      <c r="C36" s="313"/>
      <c r="D36" s="309"/>
      <c r="E36" s="310"/>
      <c r="F36" s="310"/>
      <c r="G36" s="310"/>
      <c r="H36" s="310"/>
      <c r="I36" s="311"/>
      <c r="J36" s="305"/>
      <c r="K36" s="306"/>
      <c r="L36" s="307" t="s">
        <v>14</v>
      </c>
      <c r="M36" s="308"/>
      <c r="N36" s="309"/>
      <c r="O36" s="310"/>
      <c r="P36" s="310"/>
      <c r="Q36" s="310"/>
      <c r="R36" s="310"/>
      <c r="S36" s="310"/>
      <c r="T36" s="311"/>
      <c r="U36" s="305"/>
      <c r="V36" s="30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7"/>
      <c r="AI36" s="324" t="s">
        <v>13</v>
      </c>
      <c r="AJ36" s="325"/>
      <c r="AK36" s="325"/>
      <c r="AL36" s="325"/>
      <c r="AM36" s="325"/>
      <c r="AN36" s="326"/>
      <c r="AO36" s="12"/>
      <c r="AP36" s="12"/>
      <c r="AQ36" s="12"/>
      <c r="AR36" s="12"/>
      <c r="AS36" s="12"/>
      <c r="AT36" s="12"/>
      <c r="AU36" s="11"/>
      <c r="AV36" s="279" t="s">
        <v>12</v>
      </c>
      <c r="AW36" s="280"/>
      <c r="AX36" s="280"/>
      <c r="AY36" s="280"/>
      <c r="AZ36" s="280"/>
      <c r="BA36" s="281"/>
      <c r="BB36" s="8"/>
      <c r="BC36" s="7"/>
      <c r="BD36" s="7"/>
      <c r="BE36" s="7"/>
      <c r="BF36" s="7"/>
      <c r="BG36" s="6"/>
      <c r="BH36" s="8"/>
      <c r="BI36" s="7"/>
      <c r="BJ36" s="7"/>
      <c r="BK36" s="7"/>
      <c r="BL36" s="7"/>
      <c r="BM36" s="6"/>
    </row>
    <row r="37" spans="2:65" ht="13.5" customHeight="1" thickBot="1" x14ac:dyDescent="0.3">
      <c r="B37" s="312" t="s">
        <v>14</v>
      </c>
      <c r="C37" s="313"/>
      <c r="D37" s="309"/>
      <c r="E37" s="310"/>
      <c r="F37" s="310"/>
      <c r="G37" s="310"/>
      <c r="H37" s="310"/>
      <c r="I37" s="311"/>
      <c r="J37" s="305"/>
      <c r="K37" s="306"/>
      <c r="L37" s="307" t="s">
        <v>14</v>
      </c>
      <c r="M37" s="308"/>
      <c r="N37" s="309"/>
      <c r="O37" s="310"/>
      <c r="P37" s="310"/>
      <c r="Q37" s="310"/>
      <c r="R37" s="310"/>
      <c r="S37" s="310"/>
      <c r="T37" s="311"/>
      <c r="U37" s="305"/>
      <c r="V37" s="30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7"/>
      <c r="AI37" s="327"/>
      <c r="AJ37" s="328"/>
      <c r="AK37" s="328"/>
      <c r="AL37" s="328"/>
      <c r="AM37" s="328"/>
      <c r="AN37" s="329"/>
      <c r="AO37" s="3"/>
      <c r="AP37" s="3"/>
      <c r="AQ37" s="3"/>
      <c r="AR37" s="3"/>
      <c r="AS37" s="3"/>
      <c r="AT37" s="3"/>
      <c r="AU37" s="2"/>
      <c r="AV37" s="279" t="s">
        <v>9</v>
      </c>
      <c r="AW37" s="280"/>
      <c r="AX37" s="280"/>
      <c r="AY37" s="280"/>
      <c r="AZ37" s="280"/>
      <c r="BA37" s="281"/>
      <c r="BB37" s="8"/>
      <c r="BC37" s="7"/>
      <c r="BD37" s="7"/>
      <c r="BE37" s="7"/>
      <c r="BF37" s="7"/>
      <c r="BG37" s="6"/>
      <c r="BH37" s="8"/>
      <c r="BI37" s="7"/>
      <c r="BJ37" s="7"/>
      <c r="BK37" s="7"/>
      <c r="BL37" s="7"/>
      <c r="BM37" s="6"/>
    </row>
    <row r="38" spans="2:65" ht="13.5" customHeight="1" x14ac:dyDescent="0.25">
      <c r="B38" s="302" t="s">
        <v>11</v>
      </c>
      <c r="C38" s="303"/>
      <c r="D38" s="303"/>
      <c r="E38" s="303"/>
      <c r="F38" s="303"/>
      <c r="G38" s="303"/>
      <c r="H38" s="303"/>
      <c r="I38" s="303"/>
      <c r="J38" s="303"/>
      <c r="K38" s="304"/>
      <c r="L38" s="302" t="s">
        <v>10</v>
      </c>
      <c r="M38" s="303"/>
      <c r="N38" s="303"/>
      <c r="O38" s="303"/>
      <c r="P38" s="303"/>
      <c r="Q38" s="303"/>
      <c r="R38" s="303"/>
      <c r="S38" s="303"/>
      <c r="T38" s="303"/>
      <c r="U38" s="303"/>
      <c r="V38" s="304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I38" s="324" t="s">
        <v>6</v>
      </c>
      <c r="AJ38" s="325"/>
      <c r="AK38" s="325"/>
      <c r="AL38" s="325"/>
      <c r="AM38" s="325"/>
      <c r="AN38" s="326"/>
      <c r="AO38" s="10"/>
      <c r="AP38" s="10"/>
      <c r="AQ38" s="10"/>
      <c r="AR38" s="10"/>
      <c r="AS38" s="10"/>
      <c r="AT38" s="10"/>
      <c r="AU38" s="9"/>
      <c r="AV38" s="279" t="s">
        <v>5</v>
      </c>
      <c r="AW38" s="280"/>
      <c r="AX38" s="280"/>
      <c r="AY38" s="280"/>
      <c r="AZ38" s="280"/>
      <c r="BA38" s="281"/>
      <c r="BB38" s="8"/>
      <c r="BC38" s="7"/>
      <c r="BD38" s="7"/>
      <c r="BE38" s="7"/>
      <c r="BF38" s="7"/>
      <c r="BG38" s="6"/>
      <c r="BH38" s="8"/>
      <c r="BI38" s="7"/>
      <c r="BJ38" s="7"/>
      <c r="BK38" s="7"/>
      <c r="BL38" s="7"/>
      <c r="BM38" s="6"/>
    </row>
    <row r="39" spans="2:65" ht="13.5" customHeight="1" x14ac:dyDescent="0.25">
      <c r="B39" s="270" t="s">
        <v>8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 t="s">
        <v>7</v>
      </c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7"/>
      <c r="AI39" s="327"/>
      <c r="AJ39" s="328"/>
      <c r="AK39" s="328"/>
      <c r="AL39" s="328"/>
      <c r="AM39" s="328"/>
      <c r="AN39" s="329"/>
      <c r="AO39" s="3"/>
      <c r="AP39" s="3"/>
      <c r="AQ39" s="3"/>
      <c r="AR39" s="3"/>
      <c r="AS39" s="3"/>
      <c r="AT39" s="3"/>
      <c r="AU39" s="2"/>
      <c r="AV39" s="279" t="s">
        <v>2</v>
      </c>
      <c r="AW39" s="280"/>
      <c r="AX39" s="280"/>
      <c r="AY39" s="280"/>
      <c r="AZ39" s="280"/>
      <c r="BA39" s="281"/>
      <c r="BB39" s="4"/>
      <c r="BC39" s="3"/>
      <c r="BD39" s="3"/>
      <c r="BE39" s="3"/>
      <c r="BF39" s="3"/>
      <c r="BG39" s="2"/>
      <c r="BH39" s="4"/>
      <c r="BI39" s="3"/>
      <c r="BJ39" s="3"/>
      <c r="BK39" s="3"/>
      <c r="BL39" s="3"/>
      <c r="BM39" s="2"/>
    </row>
    <row r="40" spans="2:65" ht="13.5" customHeight="1" x14ac:dyDescent="0.25">
      <c r="B40" s="270" t="s">
        <v>4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 t="s">
        <v>3</v>
      </c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9"/>
      <c r="AH40" s="5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5"/>
    </row>
  </sheetData>
  <mergeCells count="399">
    <mergeCell ref="B40:K40"/>
    <mergeCell ref="L40:V40"/>
    <mergeCell ref="B38:K38"/>
    <mergeCell ref="L38:V38"/>
    <mergeCell ref="AI38:AN39"/>
    <mergeCell ref="AV38:BA38"/>
    <mergeCell ref="B39:K39"/>
    <mergeCell ref="L39:V39"/>
    <mergeCell ref="AV39:BA39"/>
    <mergeCell ref="N36:T36"/>
    <mergeCell ref="U36:V36"/>
    <mergeCell ref="AI36:AN37"/>
    <mergeCell ref="AV36:BA36"/>
    <mergeCell ref="B37:C37"/>
    <mergeCell ref="D37:I37"/>
    <mergeCell ref="J37:K37"/>
    <mergeCell ref="L37:M37"/>
    <mergeCell ref="N37:T37"/>
    <mergeCell ref="U37:V37"/>
    <mergeCell ref="AV37:BA37"/>
    <mergeCell ref="AI33:BA33"/>
    <mergeCell ref="BC33:BM33"/>
    <mergeCell ref="B34:I34"/>
    <mergeCell ref="J34:K34"/>
    <mergeCell ref="L34:T34"/>
    <mergeCell ref="U34:V34"/>
    <mergeCell ref="W34:AG40"/>
    <mergeCell ref="AI34:BA34"/>
    <mergeCell ref="BC34:BM34"/>
    <mergeCell ref="B35:I35"/>
    <mergeCell ref="B33:I33"/>
    <mergeCell ref="J33:K33"/>
    <mergeCell ref="L33:T33"/>
    <mergeCell ref="U33:V33"/>
    <mergeCell ref="Y33:Z33"/>
    <mergeCell ref="AD33:AG33"/>
    <mergeCell ref="J35:K35"/>
    <mergeCell ref="L35:T35"/>
    <mergeCell ref="U35:V35"/>
    <mergeCell ref="AI35:AU35"/>
    <mergeCell ref="B36:C36"/>
    <mergeCell ref="D36:I36"/>
    <mergeCell ref="J36:K36"/>
    <mergeCell ref="L36:M36"/>
    <mergeCell ref="B32:I32"/>
    <mergeCell ref="J32:K32"/>
    <mergeCell ref="L32:T32"/>
    <mergeCell ref="U32:V32"/>
    <mergeCell ref="Y32:Z32"/>
    <mergeCell ref="AD32:AG32"/>
    <mergeCell ref="AI32:BA32"/>
    <mergeCell ref="BC32:BJ32"/>
    <mergeCell ref="BK32:BM32"/>
    <mergeCell ref="B31:I31"/>
    <mergeCell ref="J31:K31"/>
    <mergeCell ref="L31:T31"/>
    <mergeCell ref="U31:V31"/>
    <mergeCell ref="Y31:Z31"/>
    <mergeCell ref="AD31:AG31"/>
    <mergeCell ref="AI31:BA31"/>
    <mergeCell ref="BC31:BJ31"/>
    <mergeCell ref="BK31:BM31"/>
    <mergeCell ref="B30:I30"/>
    <mergeCell ref="J30:K30"/>
    <mergeCell ref="L30:T30"/>
    <mergeCell ref="U30:V30"/>
    <mergeCell ref="Y30:Z30"/>
    <mergeCell ref="AD30:AG30"/>
    <mergeCell ref="AI30:BA30"/>
    <mergeCell ref="BC30:BE30"/>
    <mergeCell ref="J27:K27"/>
    <mergeCell ref="U27:V27"/>
    <mergeCell ref="Y27:Z27"/>
    <mergeCell ref="AD27:AG27"/>
    <mergeCell ref="BF28:BH28"/>
    <mergeCell ref="BI28:BJ28"/>
    <mergeCell ref="BK28:BM28"/>
    <mergeCell ref="B29:I29"/>
    <mergeCell ref="J29:K29"/>
    <mergeCell ref="L29:T29"/>
    <mergeCell ref="U29:V29"/>
    <mergeCell ref="Y29:Z29"/>
    <mergeCell ref="AD29:AG29"/>
    <mergeCell ref="AI29:BA29"/>
    <mergeCell ref="BC29:BE29"/>
    <mergeCell ref="BF29:BH29"/>
    <mergeCell ref="BI29:BJ29"/>
    <mergeCell ref="BK29:BM29"/>
    <mergeCell ref="B28:I28"/>
    <mergeCell ref="L28:T28"/>
    <mergeCell ref="J28:K28"/>
    <mergeCell ref="U28:V28"/>
    <mergeCell ref="Y28:Z28"/>
    <mergeCell ref="AD28:AG28"/>
    <mergeCell ref="AI28:BA28"/>
    <mergeCell ref="BC28:BE28"/>
    <mergeCell ref="B25:I25"/>
    <mergeCell ref="J25:K25"/>
    <mergeCell ref="L25:T25"/>
    <mergeCell ref="U25:V25"/>
    <mergeCell ref="Y25:Z25"/>
    <mergeCell ref="AD25:AG25"/>
    <mergeCell ref="B27:I27"/>
    <mergeCell ref="AI25:BA25"/>
    <mergeCell ref="BC25:BE25"/>
    <mergeCell ref="B26:I26"/>
    <mergeCell ref="J26:K26"/>
    <mergeCell ref="L26:T26"/>
    <mergeCell ref="U26:V26"/>
    <mergeCell ref="Y26:Z26"/>
    <mergeCell ref="AD26:AG26"/>
    <mergeCell ref="AI26:BA26"/>
    <mergeCell ref="BC26:BE26"/>
    <mergeCell ref="L27:T27"/>
    <mergeCell ref="AI27:BA27"/>
    <mergeCell ref="BC27:BE27"/>
    <mergeCell ref="AI23:BA23"/>
    <mergeCell ref="BC23:BM23"/>
    <mergeCell ref="B24:I24"/>
    <mergeCell ref="J24:K24"/>
    <mergeCell ref="L24:T24"/>
    <mergeCell ref="U24:V24"/>
    <mergeCell ref="Y24:Z24"/>
    <mergeCell ref="AD24:AG24"/>
    <mergeCell ref="AI24:BA24"/>
    <mergeCell ref="BC24:BE24"/>
    <mergeCell ref="B23:I23"/>
    <mergeCell ref="J23:K23"/>
    <mergeCell ref="L23:T23"/>
    <mergeCell ref="U23:V23"/>
    <mergeCell ref="Y23:Z23"/>
    <mergeCell ref="AD23:AG23"/>
    <mergeCell ref="BF24:BH24"/>
    <mergeCell ref="BI24:BJ24"/>
    <mergeCell ref="BK24:BM24"/>
    <mergeCell ref="BL20:BM20"/>
    <mergeCell ref="B22:E22"/>
    <mergeCell ref="F22:K22"/>
    <mergeCell ref="L22:P22"/>
    <mergeCell ref="Q22:V22"/>
    <mergeCell ref="AQ20:AR20"/>
    <mergeCell ref="AS20:AT20"/>
    <mergeCell ref="AU20:AV20"/>
    <mergeCell ref="AW20:AX20"/>
    <mergeCell ref="AY20:AZ20"/>
    <mergeCell ref="BB20:BC20"/>
    <mergeCell ref="AD20:AE20"/>
    <mergeCell ref="AF20:AG20"/>
    <mergeCell ref="AH20:AI20"/>
    <mergeCell ref="AJ20:AK20"/>
    <mergeCell ref="AL20:AM20"/>
    <mergeCell ref="AO20:AP20"/>
    <mergeCell ref="Q20:R20"/>
    <mergeCell ref="S20:T20"/>
    <mergeCell ref="U20:V20"/>
    <mergeCell ref="W20:X20"/>
    <mergeCell ref="Y20:Z20"/>
    <mergeCell ref="AB20:AC20"/>
    <mergeCell ref="BJ19:BK19"/>
    <mergeCell ref="B20:C20"/>
    <mergeCell ref="D20:E20"/>
    <mergeCell ref="F20:G20"/>
    <mergeCell ref="H20:I20"/>
    <mergeCell ref="J20:K20"/>
    <mergeCell ref="L20:M20"/>
    <mergeCell ref="O20:P20"/>
    <mergeCell ref="BD20:BE20"/>
    <mergeCell ref="BF20:BG20"/>
    <mergeCell ref="BH20:BI20"/>
    <mergeCell ref="BJ20:BK20"/>
    <mergeCell ref="AD19:AE19"/>
    <mergeCell ref="BH18:BH19"/>
    <mergeCell ref="BJ18:BK18"/>
    <mergeCell ref="D19:E19"/>
    <mergeCell ref="J19:K19"/>
    <mergeCell ref="Q19:R19"/>
    <mergeCell ref="W19:X19"/>
    <mergeCell ref="AQ18:AR18"/>
    <mergeCell ref="AU18:AU19"/>
    <mergeCell ref="AQ19:AR19"/>
    <mergeCell ref="B16:B17"/>
    <mergeCell ref="D16:E16"/>
    <mergeCell ref="H16:H17"/>
    <mergeCell ref="J16:K16"/>
    <mergeCell ref="O16:O17"/>
    <mergeCell ref="AD18:AE18"/>
    <mergeCell ref="AH18:AH19"/>
    <mergeCell ref="AJ18:AK18"/>
    <mergeCell ref="AO18:AO19"/>
    <mergeCell ref="AJ19:AK19"/>
    <mergeCell ref="AB16:AB17"/>
    <mergeCell ref="AD16:AE16"/>
    <mergeCell ref="AH16:AH17"/>
    <mergeCell ref="AJ16:AK16"/>
    <mergeCell ref="AO16:AO17"/>
    <mergeCell ref="B18:B19"/>
    <mergeCell ref="D18:E18"/>
    <mergeCell ref="H18:H19"/>
    <mergeCell ref="J18:K18"/>
    <mergeCell ref="O18:O19"/>
    <mergeCell ref="Q18:R18"/>
    <mergeCell ref="U18:U19"/>
    <mergeCell ref="W18:X18"/>
    <mergeCell ref="AB18:AB19"/>
    <mergeCell ref="Q16:R16"/>
    <mergeCell ref="U16:U17"/>
    <mergeCell ref="BJ16:BK16"/>
    <mergeCell ref="D17:E17"/>
    <mergeCell ref="J17:K17"/>
    <mergeCell ref="Q17:R17"/>
    <mergeCell ref="W17:X17"/>
    <mergeCell ref="AD17:AE17"/>
    <mergeCell ref="AJ17:AK17"/>
    <mergeCell ref="AQ17:AR17"/>
    <mergeCell ref="AW17:AX17"/>
    <mergeCell ref="BD17:BE17"/>
    <mergeCell ref="AQ16:AR16"/>
    <mergeCell ref="AU16:AU17"/>
    <mergeCell ref="AW16:AX16"/>
    <mergeCell ref="BB16:BB17"/>
    <mergeCell ref="BD16:BE16"/>
    <mergeCell ref="BH16:BH17"/>
    <mergeCell ref="W16:X16"/>
    <mergeCell ref="BJ17:BK17"/>
    <mergeCell ref="BH14:BH15"/>
    <mergeCell ref="BJ14:BK14"/>
    <mergeCell ref="D15:E15"/>
    <mergeCell ref="J15:K15"/>
    <mergeCell ref="Q15:R15"/>
    <mergeCell ref="W15:X15"/>
    <mergeCell ref="AD15:AE15"/>
    <mergeCell ref="AD14:AE14"/>
    <mergeCell ref="AH14:AH15"/>
    <mergeCell ref="AJ14:AK14"/>
    <mergeCell ref="AO14:AO15"/>
    <mergeCell ref="AQ14:AR14"/>
    <mergeCell ref="AU14:AU15"/>
    <mergeCell ref="AJ15:AK15"/>
    <mergeCell ref="AQ15:AR15"/>
    <mergeCell ref="AW15:AX15"/>
    <mergeCell ref="BD15:BE15"/>
    <mergeCell ref="BJ15:BK15"/>
    <mergeCell ref="B14:B15"/>
    <mergeCell ref="D14:E14"/>
    <mergeCell ref="H14:H15"/>
    <mergeCell ref="J14:K14"/>
    <mergeCell ref="O14:O15"/>
    <mergeCell ref="Q14:R14"/>
    <mergeCell ref="U14:U15"/>
    <mergeCell ref="AW14:AX14"/>
    <mergeCell ref="BB14:BB15"/>
    <mergeCell ref="AJ12:AK12"/>
    <mergeCell ref="AO12:AO13"/>
    <mergeCell ref="AQ12:AR12"/>
    <mergeCell ref="AU12:AU13"/>
    <mergeCell ref="AJ13:AK13"/>
    <mergeCell ref="AQ13:AR13"/>
    <mergeCell ref="AW13:AX13"/>
    <mergeCell ref="BD13:BE13"/>
    <mergeCell ref="BJ13:BK13"/>
    <mergeCell ref="BJ11:BK11"/>
    <mergeCell ref="B12:B13"/>
    <mergeCell ref="D12:E12"/>
    <mergeCell ref="H12:H13"/>
    <mergeCell ref="J12:K12"/>
    <mergeCell ref="O12:O13"/>
    <mergeCell ref="Q12:R12"/>
    <mergeCell ref="U12:U13"/>
    <mergeCell ref="M8:M19"/>
    <mergeCell ref="O8:O9"/>
    <mergeCell ref="Q8:R8"/>
    <mergeCell ref="S8:S19"/>
    <mergeCell ref="AW12:AX12"/>
    <mergeCell ref="BB12:BB13"/>
    <mergeCell ref="BD12:BE12"/>
    <mergeCell ref="BH12:BH13"/>
    <mergeCell ref="BJ12:BK12"/>
    <mergeCell ref="D13:E13"/>
    <mergeCell ref="J13:K13"/>
    <mergeCell ref="Q13:R13"/>
    <mergeCell ref="W13:X13"/>
    <mergeCell ref="AD13:AE13"/>
    <mergeCell ref="AD12:AE12"/>
    <mergeCell ref="AH12:AH13"/>
    <mergeCell ref="BH10:BH11"/>
    <mergeCell ref="BJ10:BK10"/>
    <mergeCell ref="D11:E11"/>
    <mergeCell ref="J11:K11"/>
    <mergeCell ref="Q11:R11"/>
    <mergeCell ref="W11:X11"/>
    <mergeCell ref="AD11:AE11"/>
    <mergeCell ref="AJ11:AK11"/>
    <mergeCell ref="AQ11:AR11"/>
    <mergeCell ref="AH10:AH11"/>
    <mergeCell ref="AJ10:AK10"/>
    <mergeCell ref="T8:T19"/>
    <mergeCell ref="U8:U9"/>
    <mergeCell ref="W8:X8"/>
    <mergeCell ref="Y8:Y19"/>
    <mergeCell ref="Z8:Z19"/>
    <mergeCell ref="AB8:AB9"/>
    <mergeCell ref="W12:X12"/>
    <mergeCell ref="AB12:AB13"/>
    <mergeCell ref="W14:X14"/>
    <mergeCell ref="AB14:AB15"/>
    <mergeCell ref="J8:K8"/>
    <mergeCell ref="L8:L19"/>
    <mergeCell ref="AW11:AX11"/>
    <mergeCell ref="BJ9:BK9"/>
    <mergeCell ref="B10:B11"/>
    <mergeCell ref="D10:E10"/>
    <mergeCell ref="H10:H11"/>
    <mergeCell ref="J10:K10"/>
    <mergeCell ref="O10:O11"/>
    <mergeCell ref="Q10:R10"/>
    <mergeCell ref="U10:U11"/>
    <mergeCell ref="W10:X10"/>
    <mergeCell ref="AB10:AB11"/>
    <mergeCell ref="BG8:BG19"/>
    <mergeCell ref="BH8:BH9"/>
    <mergeCell ref="BJ8:BK8"/>
    <mergeCell ref="AO10:AO11"/>
    <mergeCell ref="AQ10:AR10"/>
    <mergeCell ref="AU10:AU11"/>
    <mergeCell ref="AD8:AE8"/>
    <mergeCell ref="AF8:AF19"/>
    <mergeCell ref="AG8:AG19"/>
    <mergeCell ref="AH8:AH9"/>
    <mergeCell ref="AJ8:AK8"/>
    <mergeCell ref="AL8:AL19"/>
    <mergeCell ref="AJ9:AK9"/>
    <mergeCell ref="AD10:AE10"/>
    <mergeCell ref="BD9:BE9"/>
    <mergeCell ref="AW10:AX10"/>
    <mergeCell ref="BB10:BB11"/>
    <mergeCell ref="AM8:AM19"/>
    <mergeCell ref="AO8:AO9"/>
    <mergeCell ref="AQ8:AR8"/>
    <mergeCell ref="AS8:AS19"/>
    <mergeCell ref="AT8:AT19"/>
    <mergeCell ref="AU8:AU9"/>
    <mergeCell ref="AQ9:AR9"/>
    <mergeCell ref="BD10:BE10"/>
    <mergeCell ref="BD11:BE11"/>
    <mergeCell ref="BD14:BE14"/>
    <mergeCell ref="AW18:AX18"/>
    <mergeCell ref="BB18:BB19"/>
    <mergeCell ref="BD18:BE18"/>
    <mergeCell ref="AW19:AX19"/>
    <mergeCell ref="BD19:BE19"/>
    <mergeCell ref="AO7:AT7"/>
    <mergeCell ref="AU7:AZ7"/>
    <mergeCell ref="BB7:BG7"/>
    <mergeCell ref="BH7:BM7"/>
    <mergeCell ref="A8:A19"/>
    <mergeCell ref="B8:B9"/>
    <mergeCell ref="D8:E8"/>
    <mergeCell ref="F8:F19"/>
    <mergeCell ref="G8:G19"/>
    <mergeCell ref="H8:H9"/>
    <mergeCell ref="BL8:BL19"/>
    <mergeCell ref="BM8:BM19"/>
    <mergeCell ref="D9:E9"/>
    <mergeCell ref="J9:K9"/>
    <mergeCell ref="Q9:R9"/>
    <mergeCell ref="W9:X9"/>
    <mergeCell ref="AD9:AE9"/>
    <mergeCell ref="AW8:AX8"/>
    <mergeCell ref="AY8:AY19"/>
    <mergeCell ref="AZ8:AZ19"/>
    <mergeCell ref="BB8:BB9"/>
    <mergeCell ref="BD8:BE8"/>
    <mergeCell ref="BF8:BF19"/>
    <mergeCell ref="AW9:AX9"/>
    <mergeCell ref="BJ1:BM1"/>
    <mergeCell ref="AR2:AW3"/>
    <mergeCell ref="AY2:BD3"/>
    <mergeCell ref="BJ2:BM4"/>
    <mergeCell ref="P3:W3"/>
    <mergeCell ref="X3:AA3"/>
    <mergeCell ref="AB3:AJ3"/>
    <mergeCell ref="AC4:AE4"/>
    <mergeCell ref="AO6:AT6"/>
    <mergeCell ref="AU6:AZ6"/>
    <mergeCell ref="BB6:BG6"/>
    <mergeCell ref="BH6:BM6"/>
    <mergeCell ref="U6:Z6"/>
    <mergeCell ref="AB6:AG6"/>
    <mergeCell ref="AH6:AM6"/>
    <mergeCell ref="P4:S4"/>
    <mergeCell ref="B7:G7"/>
    <mergeCell ref="H7:M7"/>
    <mergeCell ref="O7:T7"/>
    <mergeCell ref="U7:Z7"/>
    <mergeCell ref="AB7:AG7"/>
    <mergeCell ref="AH7:AM7"/>
    <mergeCell ref="B6:G6"/>
    <mergeCell ref="H6:M6"/>
    <mergeCell ref="O6:T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zadání</vt:lpstr>
      <vt:lpstr>tab tisk</vt:lpstr>
      <vt:lpstr>výsledky</vt:lpstr>
      <vt:lpstr>rozpis utkání</vt:lpstr>
      <vt:lpstr>tab výpočet</vt:lpstr>
      <vt:lpstr>z1</vt:lpstr>
      <vt:lpstr>z2</vt:lpstr>
      <vt:lpstr>z3</vt:lpstr>
      <vt:lpstr>z4</vt:lpstr>
      <vt:lpstr>z5</vt:lpstr>
      <vt:lpstr>z6</vt:lpstr>
      <vt:lpstr>z7</vt:lpstr>
      <vt:lpstr>z8</vt:lpstr>
      <vt:lpstr>z9</vt:lpstr>
      <vt:lpstr>z10</vt:lpstr>
      <vt:lpstr>výsledky!Oblast_tisku</vt:lpstr>
      <vt:lpstr>zadání!Oblast_tisku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Lepic</dc:creator>
  <cp:lastModifiedBy>dana vaiglova</cp:lastModifiedBy>
  <cp:lastPrinted>2023-10-10T09:14:43Z</cp:lastPrinted>
  <dcterms:created xsi:type="dcterms:W3CDTF">2015-09-28T19:19:28Z</dcterms:created>
  <dcterms:modified xsi:type="dcterms:W3CDTF">2023-10-11T10:20:44Z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19_20 kvalda st žně mikulova zápisy.xlsx</vt:lpwstr>
  </property>
  <property fmtid="{D5CDD505-2E9C-101B-9397-08002B2CF9AE}" pid="3" name="MSIP_Label_ed543693-0d20-4828-9e38-4668ba5c5a68_Enabled">
    <vt:lpwstr>true</vt:lpwstr>
  </property>
  <property fmtid="{D5CDD505-2E9C-101B-9397-08002B2CF9AE}" pid="4" name="MSIP_Label_ed543693-0d20-4828-9e38-4668ba5c5a68_SetDate">
    <vt:lpwstr>2021-09-06T10:23:18Z</vt:lpwstr>
  </property>
  <property fmtid="{D5CDD505-2E9C-101B-9397-08002B2CF9AE}" pid="5" name="MSIP_Label_ed543693-0d20-4828-9e38-4668ba5c5a68_Method">
    <vt:lpwstr>Privileged</vt:lpwstr>
  </property>
  <property fmtid="{D5CDD505-2E9C-101B-9397-08002B2CF9AE}" pid="6" name="MSIP_Label_ed543693-0d20-4828-9e38-4668ba5c5a68_Name">
    <vt:lpwstr>Důvěrné-CZE-Neviditelna</vt:lpwstr>
  </property>
  <property fmtid="{D5CDD505-2E9C-101B-9397-08002B2CF9AE}" pid="7" name="MSIP_Label_ed543693-0d20-4828-9e38-4668ba5c5a68_SiteId">
    <vt:lpwstr>cbeb3ecc-6f45-4183-b5a8-088140deae5d</vt:lpwstr>
  </property>
  <property fmtid="{D5CDD505-2E9C-101B-9397-08002B2CF9AE}" pid="8" name="MSIP_Label_ed543693-0d20-4828-9e38-4668ba5c5a68_ActionId">
    <vt:lpwstr>921b9e1b-f14a-4691-bf44-5ebed04adee1</vt:lpwstr>
  </property>
  <property fmtid="{D5CDD505-2E9C-101B-9397-08002B2CF9AE}" pid="9" name="MSIP_Label_ed543693-0d20-4828-9e38-4668ba5c5a68_ContentBits">
    <vt:lpwstr>0</vt:lpwstr>
  </property>
</Properties>
</file>